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192.168.120.130\dlna\2023\L 畜産・酪農収益力強化整備等特別対策事業（生産基盤拡大加速化事業(肉用牛)）\2事業書類\6 繁殖雌牛台帳の提出に関する指示等（畜産会→協議会）\11 繁殖雌牛集計のタイミング及び台帳記載例等について（5.10.13・畜産会→各CL）\"/>
    </mc:Choice>
  </mc:AlternateContent>
  <xr:revisionPtr revIDLastSave="0" documentId="13_ncr:1_{66D849CA-D729-4B1E-B32E-649F60A3D605}" xr6:coauthVersionLast="47" xr6:coauthVersionMax="47" xr10:uidLastSave="{00000000-0000-0000-0000-000000000000}"/>
  <bookViews>
    <workbookView xWindow="-108" yWindow="-108" windowWidth="23256" windowHeight="12576" tabRatio="744" xr2:uid="{00000000-000D-0000-FFFF-FFFF00000000}"/>
  </bookViews>
  <sheets>
    <sheet name="繁殖雌牛台帳" sheetId="13" r:id="rId1"/>
    <sheet name="記載例（両事業参加）" sheetId="16" r:id="rId2"/>
    <sheet name="記載例（補完事業のみ参加）" sheetId="18" r:id="rId3"/>
    <sheet name="記載例（加速化業のみ参加）" sheetId="19" r:id="rId4"/>
  </sheets>
  <definedNames>
    <definedName name="_xlnm._FilterDatabase" localSheetId="3" hidden="1">'記載例（加速化業のみ参加）'!$A$20:$AI$40</definedName>
    <definedName name="_xlnm._FilterDatabase" localSheetId="2" hidden="1">'記載例（補完事業のみ参加）'!$A$20:$AI$40</definedName>
    <definedName name="_xlnm._FilterDatabase" localSheetId="1" hidden="1">'記載例（両事業参加）'!$A$20:$AI$40</definedName>
    <definedName name="_xlnm._FilterDatabase" localSheetId="0" hidden="1">繁殖雌牛台帳!$A$20:$AI$40</definedName>
    <definedName name="_xlnm.Print_Area" localSheetId="3">'記載例（加速化業のみ参加）'!$A$1:$AI$59</definedName>
    <definedName name="_xlnm.Print_Area" localSheetId="2">'記載例（補完事業のみ参加）'!$A$1:$AI$59</definedName>
    <definedName name="_xlnm.Print_Area" localSheetId="1">'記載例（両事業参加）'!$A$1:$AI$59</definedName>
    <definedName name="_xlnm.Print_Area" localSheetId="0">繁殖雌牛台帳!$A$1:$AI$59</definedName>
    <definedName name="_xlnm.Print_Titles" localSheetId="3">'記載例（加速化業のみ参加）'!$14:$20</definedName>
    <definedName name="_xlnm.Print_Titles" localSheetId="2">'記載例（補完事業のみ参加）'!$14:$20</definedName>
    <definedName name="_xlnm.Print_Titles" localSheetId="1">'記載例（両事業参加）'!$14:$20</definedName>
    <definedName name="_xlnm.Print_Titles" localSheetId="0">繁殖雌牛台帳!$14:$20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5" i="13" l="1"/>
  <c r="X44" i="13"/>
  <c r="S45" i="13"/>
  <c r="S44" i="13"/>
  <c r="M43" i="13"/>
  <c r="J43" i="13"/>
  <c r="G43" i="13"/>
  <c r="X45" i="19"/>
  <c r="Y45" i="19" s="1"/>
  <c r="S45" i="19"/>
  <c r="T45" i="19" s="1"/>
  <c r="X44" i="19"/>
  <c r="S44" i="19"/>
  <c r="T44" i="19" s="1"/>
  <c r="T46" i="19" s="1"/>
  <c r="M43" i="19"/>
  <c r="M45" i="19" s="1"/>
  <c r="J43" i="19"/>
  <c r="G43" i="19"/>
  <c r="AA40" i="19"/>
  <c r="Q40" i="19"/>
  <c r="AA39" i="19"/>
  <c r="Q39" i="19"/>
  <c r="AA38" i="19"/>
  <c r="Q38" i="19"/>
  <c r="AA37" i="19"/>
  <c r="Q37" i="19"/>
  <c r="AA36" i="19"/>
  <c r="Q36" i="19"/>
  <c r="AA35" i="19"/>
  <c r="Q35" i="19"/>
  <c r="AA34" i="19"/>
  <c r="Q34" i="19"/>
  <c r="AA33" i="19"/>
  <c r="Q33" i="19"/>
  <c r="AA32" i="19"/>
  <c r="Q32" i="19"/>
  <c r="AA31" i="19"/>
  <c r="Q31" i="19"/>
  <c r="AA30" i="19"/>
  <c r="Q30" i="19"/>
  <c r="AA29" i="19"/>
  <c r="Q29" i="19"/>
  <c r="AA28" i="19"/>
  <c r="Q28" i="19"/>
  <c r="AA27" i="19"/>
  <c r="Q27" i="19"/>
  <c r="AA26" i="19"/>
  <c r="Q26" i="19"/>
  <c r="AA25" i="19"/>
  <c r="Q25" i="19"/>
  <c r="AA24" i="19"/>
  <c r="Q24" i="19"/>
  <c r="AA23" i="19"/>
  <c r="Q23" i="19"/>
  <c r="AA22" i="19"/>
  <c r="Q22" i="19"/>
  <c r="AA21" i="19"/>
  <c r="Q21" i="19"/>
  <c r="X45" i="18"/>
  <c r="Y45" i="18" s="1"/>
  <c r="S45" i="18"/>
  <c r="T45" i="18" s="1"/>
  <c r="X44" i="18"/>
  <c r="S44" i="18"/>
  <c r="T44" i="18" s="1"/>
  <c r="M43" i="18"/>
  <c r="J43" i="18"/>
  <c r="G43" i="18"/>
  <c r="AA40" i="18"/>
  <c r="Q40" i="18"/>
  <c r="AA39" i="18"/>
  <c r="Q39" i="18"/>
  <c r="AA38" i="18"/>
  <c r="Q38" i="18"/>
  <c r="AA37" i="18"/>
  <c r="Q37" i="18"/>
  <c r="AA36" i="18"/>
  <c r="Q36" i="18"/>
  <c r="AA35" i="18"/>
  <c r="Q35" i="18"/>
  <c r="AA34" i="18"/>
  <c r="Q34" i="18"/>
  <c r="AA33" i="18"/>
  <c r="Q33" i="18"/>
  <c r="AA32" i="18"/>
  <c r="Q32" i="18"/>
  <c r="AA31" i="18"/>
  <c r="Q31" i="18"/>
  <c r="AA30" i="18"/>
  <c r="Q30" i="18"/>
  <c r="AA29" i="18"/>
  <c r="Q29" i="18"/>
  <c r="AA28" i="18"/>
  <c r="Q28" i="18"/>
  <c r="AA27" i="18"/>
  <c r="Q27" i="18"/>
  <c r="AA26" i="18"/>
  <c r="Q26" i="18"/>
  <c r="AA25" i="18"/>
  <c r="Q25" i="18"/>
  <c r="AA24" i="18"/>
  <c r="Q24" i="18"/>
  <c r="AA23" i="18"/>
  <c r="Q23" i="18"/>
  <c r="AA22" i="18"/>
  <c r="Q22" i="18"/>
  <c r="AA21" i="18"/>
  <c r="Q21" i="18"/>
  <c r="S45" i="16"/>
  <c r="M45" i="18" l="1"/>
  <c r="T46" i="18"/>
  <c r="X46" i="19"/>
  <c r="X46" i="18"/>
  <c r="S46" i="19"/>
  <c r="Y44" i="19"/>
  <c r="Y46" i="19" s="1"/>
  <c r="S46" i="18"/>
  <c r="Y44" i="18"/>
  <c r="Y46" i="18" s="1"/>
  <c r="M43" i="16" l="1"/>
  <c r="G43" i="16"/>
  <c r="J43" i="16"/>
  <c r="Q22" i="16"/>
  <c r="Q23" i="16"/>
  <c r="Q24" i="16"/>
  <c r="Q25" i="16"/>
  <c r="Q26" i="16"/>
  <c r="Q27" i="16"/>
  <c r="Q28" i="16"/>
  <c r="Q29" i="16"/>
  <c r="Q30" i="16"/>
  <c r="Q31" i="16"/>
  <c r="Q32" i="16"/>
  <c r="Q33" i="16"/>
  <c r="Q34" i="16"/>
  <c r="Q35" i="16"/>
  <c r="Q21" i="16"/>
  <c r="AA22" i="16"/>
  <c r="AA23" i="16"/>
  <c r="AA24" i="16"/>
  <c r="AA25" i="16"/>
  <c r="AA26" i="16"/>
  <c r="AA27" i="16"/>
  <c r="AA28" i="16"/>
  <c r="AA29" i="16"/>
  <c r="AA30" i="16"/>
  <c r="AA31" i="16"/>
  <c r="AA32" i="16"/>
  <c r="AA33" i="16"/>
  <c r="AA34" i="16"/>
  <c r="AA35" i="16"/>
  <c r="AA21" i="16"/>
  <c r="X45" i="16"/>
  <c r="Y45" i="16" s="1"/>
  <c r="X44" i="16"/>
  <c r="S44" i="16"/>
  <c r="T44" i="16" s="1"/>
  <c r="AA40" i="16"/>
  <c r="Q40" i="16"/>
  <c r="AA39" i="16"/>
  <c r="Q39" i="16"/>
  <c r="AA38" i="16"/>
  <c r="Q38" i="16"/>
  <c r="AA37" i="16"/>
  <c r="Q37" i="16"/>
  <c r="AA36" i="16"/>
  <c r="Q36" i="16"/>
  <c r="Y44" i="13"/>
  <c r="Y45" i="13"/>
  <c r="S46" i="16" l="1"/>
  <c r="X46" i="16"/>
  <c r="M45" i="16"/>
  <c r="T45" i="16"/>
  <c r="T46" i="16" s="1"/>
  <c r="Y44" i="16"/>
  <c r="Y46" i="16" s="1"/>
  <c r="X46" i="13"/>
  <c r="Y46" i="13"/>
  <c r="T44" i="13"/>
  <c r="T45" i="13"/>
  <c r="M45" i="13"/>
  <c r="Q21" i="13"/>
  <c r="AA21" i="13"/>
  <c r="AA22" i="13"/>
  <c r="AA23" i="13"/>
  <c r="AA24" i="13"/>
  <c r="AA25" i="13"/>
  <c r="AA26" i="13"/>
  <c r="AA27" i="13"/>
  <c r="AA28" i="13"/>
  <c r="AA29" i="13"/>
  <c r="AA30" i="13"/>
  <c r="AA31" i="13"/>
  <c r="AA32" i="13"/>
  <c r="AA33" i="13"/>
  <c r="AA34" i="13"/>
  <c r="AA35" i="13"/>
  <c r="AA36" i="13"/>
  <c r="AA37" i="13"/>
  <c r="AA38" i="13"/>
  <c r="AA39" i="13"/>
  <c r="AA40" i="13"/>
  <c r="Q40" i="13"/>
  <c r="Q39" i="13"/>
  <c r="Q38" i="13"/>
  <c r="Q37" i="13"/>
  <c r="Q36" i="13"/>
  <c r="Q35" i="13"/>
  <c r="Q34" i="13"/>
  <c r="Q33" i="13"/>
  <c r="Q32" i="13"/>
  <c r="Q31" i="13"/>
  <c r="Q30" i="13"/>
  <c r="Q29" i="13"/>
  <c r="Q28" i="13"/>
  <c r="Q27" i="13"/>
  <c r="Q26" i="13"/>
  <c r="Q25" i="13"/>
  <c r="Q24" i="13"/>
  <c r="Q23" i="13"/>
  <c r="Q22" i="13"/>
  <c r="T46" i="13" l="1"/>
  <c r="S46" i="13"/>
</calcChain>
</file>

<file path=xl/sharedStrings.xml><?xml version="1.0" encoding="utf-8"?>
<sst xmlns="http://schemas.openxmlformats.org/spreadsheetml/2006/main" count="829" uniqueCount="139">
  <si>
    <t>別紙様式第9号</t>
    <rPh sb="0" eb="2">
      <t>ベッシ</t>
    </rPh>
    <rPh sb="2" eb="4">
      <t>ヨウシキ</t>
    </rPh>
    <rPh sb="4" eb="5">
      <t>ダイ</t>
    </rPh>
    <rPh sb="6" eb="7">
      <t>ゴウ</t>
    </rPh>
    <phoneticPr fontId="1"/>
  </si>
  <si>
    <t>№</t>
    <phoneticPr fontId="1"/>
  </si>
  <si>
    <t>除外牛頭数</t>
    <rPh sb="0" eb="2">
      <t>ジョガイ</t>
    </rPh>
    <rPh sb="2" eb="3">
      <t>ギュウ</t>
    </rPh>
    <rPh sb="3" eb="5">
      <t>トウスウ</t>
    </rPh>
    <phoneticPr fontId="1"/>
  </si>
  <si>
    <t>－</t>
    <phoneticPr fontId="1"/>
  </si>
  <si>
    <t>「○印」と「×印」の合計</t>
    <rPh sb="2" eb="3">
      <t>イン</t>
    </rPh>
    <rPh sb="7" eb="8">
      <t>イン</t>
    </rPh>
    <rPh sb="10" eb="12">
      <t>ゴウケイ</t>
    </rPh>
    <phoneticPr fontId="1"/>
  </si>
  <si>
    <t>生年月日</t>
    <rPh sb="0" eb="2">
      <t>セイネン</t>
    </rPh>
    <rPh sb="2" eb="4">
      <t>ガッピ</t>
    </rPh>
    <phoneticPr fontId="2"/>
  </si>
  <si>
    <t>個体識別番号</t>
    <rPh sb="0" eb="2">
      <t>コタイ</t>
    </rPh>
    <rPh sb="2" eb="4">
      <t>シキベツ</t>
    </rPh>
    <rPh sb="4" eb="6">
      <t>バンゴウ</t>
    </rPh>
    <phoneticPr fontId="2"/>
  </si>
  <si>
    <t>登録番号</t>
    <rPh sb="0" eb="2">
      <t>トウロク</t>
    </rPh>
    <rPh sb="2" eb="4">
      <t>バンゴウ</t>
    </rPh>
    <phoneticPr fontId="2"/>
  </si>
  <si>
    <t>期末</t>
    <rPh sb="0" eb="2">
      <t>キマツ</t>
    </rPh>
    <phoneticPr fontId="2"/>
  </si>
  <si>
    <t>繁殖雌牛の名号</t>
    <rPh sb="0" eb="2">
      <t>ハンショク</t>
    </rPh>
    <rPh sb="2" eb="3">
      <t>メス</t>
    </rPh>
    <rPh sb="3" eb="4">
      <t>ウシ</t>
    </rPh>
    <rPh sb="5" eb="6">
      <t>メイ</t>
    </rPh>
    <rPh sb="6" eb="7">
      <t>ゴウ</t>
    </rPh>
    <phoneticPr fontId="1"/>
  </si>
  <si>
    <t>導入時</t>
    <rPh sb="0" eb="2">
      <t>ドウニュウ</t>
    </rPh>
    <rPh sb="2" eb="3">
      <t>ジ</t>
    </rPh>
    <phoneticPr fontId="2"/>
  </si>
  <si>
    <t>月齢</t>
    <rPh sb="0" eb="2">
      <t>ゲツレイ</t>
    </rPh>
    <phoneticPr fontId="2"/>
  </si>
  <si>
    <t>異動時</t>
    <rPh sb="0" eb="2">
      <t>イドウ</t>
    </rPh>
    <rPh sb="2" eb="3">
      <t>ジ</t>
    </rPh>
    <phoneticPr fontId="2"/>
  </si>
  <si>
    <t>区分</t>
    <rPh sb="0" eb="2">
      <t>クブン</t>
    </rPh>
    <phoneticPr fontId="2"/>
  </si>
  <si>
    <t>導入出荷</t>
    <rPh sb="0" eb="2">
      <t>ドウニュウ</t>
    </rPh>
    <rPh sb="2" eb="4">
      <t>シュッカ</t>
    </rPh>
    <phoneticPr fontId="2"/>
  </si>
  <si>
    <t>ア 「参加区分」欄には該当する方に○を記入する。</t>
    <rPh sb="3" eb="5">
      <t>サンカ</t>
    </rPh>
    <rPh sb="5" eb="7">
      <t>クブン</t>
    </rPh>
    <rPh sb="8" eb="9">
      <t>ラン</t>
    </rPh>
    <rPh sb="11" eb="13">
      <t>ガイトウ</t>
    </rPh>
    <rPh sb="15" eb="16">
      <t>ホウ</t>
    </rPh>
    <rPh sb="19" eb="21">
      <t>キニュウ</t>
    </rPh>
    <phoneticPr fontId="1"/>
  </si>
  <si>
    <t>　（注）</t>
    <rPh sb="2" eb="3">
      <t>チュウ</t>
    </rPh>
    <phoneticPr fontId="2"/>
  </si>
  <si>
    <t>担当者氏名</t>
    <rPh sb="0" eb="2">
      <t>タントウ</t>
    </rPh>
    <rPh sb="2" eb="3">
      <t>シャ</t>
    </rPh>
    <rPh sb="3" eb="5">
      <t>シメイ</t>
    </rPh>
    <phoneticPr fontId="2"/>
  </si>
  <si>
    <t>生産者住所</t>
    <rPh sb="0" eb="3">
      <t>セイサンシャ</t>
    </rPh>
    <rPh sb="3" eb="5">
      <t>ジュウショ</t>
    </rPh>
    <phoneticPr fontId="2"/>
  </si>
  <si>
    <t>生産者氏名</t>
    <rPh sb="0" eb="3">
      <t>セイサンシャ</t>
    </rPh>
    <rPh sb="3" eb="5">
      <t>シメイ</t>
    </rPh>
    <phoneticPr fontId="2"/>
  </si>
  <si>
    <t>合計金額</t>
    <rPh sb="0" eb="2">
      <t>ゴウケイ</t>
    </rPh>
    <rPh sb="2" eb="4">
      <t>キンガク</t>
    </rPh>
    <phoneticPr fontId="2"/>
  </si>
  <si>
    <t>金額</t>
    <rPh sb="0" eb="2">
      <t>キンガク</t>
    </rPh>
    <phoneticPr fontId="2"/>
  </si>
  <si>
    <t>計</t>
    <rPh sb="0" eb="1">
      <t>ケイ</t>
    </rPh>
    <phoneticPr fontId="2"/>
  </si>
  <si>
    <t>頭数</t>
    <rPh sb="0" eb="2">
      <t>トウスウ</t>
    </rPh>
    <phoneticPr fontId="2"/>
  </si>
  <si>
    <t>9か月齢に達する日</t>
    <rPh sb="2" eb="3">
      <t>ゲツ</t>
    </rPh>
    <rPh sb="3" eb="4">
      <t>レイ</t>
    </rPh>
    <rPh sb="5" eb="6">
      <t>タッ</t>
    </rPh>
    <rPh sb="8" eb="9">
      <t>ヒ</t>
    </rPh>
    <phoneticPr fontId="2"/>
  </si>
  <si>
    <t>（参考）</t>
    <rPh sb="1" eb="3">
      <t>サンコウ</t>
    </rPh>
    <phoneticPr fontId="2"/>
  </si>
  <si>
    <t>集計月齢到達日</t>
    <rPh sb="0" eb="2">
      <t>シュウケイ</t>
    </rPh>
    <rPh sb="2" eb="4">
      <t>ゲツレイ</t>
    </rPh>
    <rPh sb="4" eb="6">
      <t>トウタツ</t>
    </rPh>
    <rPh sb="6" eb="7">
      <t>ビ</t>
    </rPh>
    <phoneticPr fontId="2"/>
  </si>
  <si>
    <t>育種価</t>
    <rPh sb="0" eb="2">
      <t>イクシュ</t>
    </rPh>
    <rPh sb="2" eb="3">
      <t>カ</t>
    </rPh>
    <phoneticPr fontId="2"/>
  </si>
  <si>
    <t>枝肉重量</t>
    <rPh sb="0" eb="1">
      <t>エダ</t>
    </rPh>
    <rPh sb="1" eb="2">
      <t>ニク</t>
    </rPh>
    <rPh sb="2" eb="4">
      <t>ジュウリョウ</t>
    </rPh>
    <phoneticPr fontId="2"/>
  </si>
  <si>
    <t>ﾛｰｽ芯面積</t>
    <rPh sb="3" eb="4">
      <t>シン</t>
    </rPh>
    <rPh sb="4" eb="6">
      <t>メンセキ</t>
    </rPh>
    <phoneticPr fontId="2"/>
  </si>
  <si>
    <t>バラ厚</t>
    <rPh sb="2" eb="3">
      <t>アツ</t>
    </rPh>
    <phoneticPr fontId="2"/>
  </si>
  <si>
    <t>皮下脂肪厚</t>
    <rPh sb="0" eb="2">
      <t>ヒカ</t>
    </rPh>
    <rPh sb="2" eb="4">
      <t>シボウ</t>
    </rPh>
    <rPh sb="4" eb="5">
      <t>アツ</t>
    </rPh>
    <phoneticPr fontId="2"/>
  </si>
  <si>
    <t>歩留基準値</t>
    <rPh sb="0" eb="2">
      <t>ブドマリ</t>
    </rPh>
    <rPh sb="2" eb="5">
      <t>キジュンチ</t>
    </rPh>
    <phoneticPr fontId="2"/>
  </si>
  <si>
    <t>脂肪交雑</t>
    <rPh sb="0" eb="2">
      <t>シボウ</t>
    </rPh>
    <rPh sb="2" eb="4">
      <t>コウザツ</t>
    </rPh>
    <phoneticPr fontId="2"/>
  </si>
  <si>
    <t>備考</t>
    <rPh sb="0" eb="2">
      <t>ビコウ</t>
    </rPh>
    <phoneticPr fontId="2"/>
  </si>
  <si>
    <t>＜現地確認状況＞</t>
    <rPh sb="1" eb="3">
      <t>ゲンチ</t>
    </rPh>
    <rPh sb="3" eb="5">
      <t>カクニン</t>
    </rPh>
    <rPh sb="5" eb="7">
      <t>ジョウキョウ</t>
    </rPh>
    <phoneticPr fontId="1"/>
  </si>
  <si>
    <t>確認日</t>
    <rPh sb="0" eb="2">
      <t>カクニン</t>
    </rPh>
    <rPh sb="2" eb="3">
      <t>ビ</t>
    </rPh>
    <phoneticPr fontId="1"/>
  </si>
  <si>
    <t>確認者</t>
    <rPh sb="0" eb="2">
      <t>カクニン</t>
    </rPh>
    <rPh sb="2" eb="3">
      <t>シャ</t>
    </rPh>
    <phoneticPr fontId="1"/>
  </si>
  <si>
    <t>印</t>
    <rPh sb="0" eb="1">
      <t>イン</t>
    </rPh>
    <phoneticPr fontId="1"/>
  </si>
  <si>
    <t>.</t>
    <phoneticPr fontId="2"/>
  </si>
  <si>
    <t>備考</t>
    <rPh sb="0" eb="2">
      <t>ビコウ</t>
    </rPh>
    <phoneticPr fontId="4"/>
  </si>
  <si>
    <t>（参考）</t>
    <rPh sb="1" eb="3">
      <t>サンコウ</t>
    </rPh>
    <phoneticPr fontId="4"/>
  </si>
  <si>
    <t>繁殖供用確認欄</t>
    <rPh sb="0" eb="2">
      <t>ハンショク</t>
    </rPh>
    <rPh sb="2" eb="4">
      <t>キョウヨウ</t>
    </rPh>
    <rPh sb="4" eb="6">
      <t>カクニン</t>
    </rPh>
    <rPh sb="6" eb="7">
      <t>ラン</t>
    </rPh>
    <phoneticPr fontId="4"/>
  </si>
  <si>
    <t>本年</t>
    <rPh sb="0" eb="2">
      <t>ホンネン</t>
    </rPh>
    <phoneticPr fontId="4"/>
  </si>
  <si>
    <t>（②－①）－③</t>
    <phoneticPr fontId="1"/>
  </si>
  <si>
    <t>参加区分（当該区分に〇）　　　継続　　・　　新規</t>
    <rPh sb="0" eb="2">
      <t>サンカ</t>
    </rPh>
    <rPh sb="2" eb="4">
      <t>クブン</t>
    </rPh>
    <rPh sb="5" eb="7">
      <t>トウガイ</t>
    </rPh>
    <rPh sb="7" eb="9">
      <t>クブン</t>
    </rPh>
    <phoneticPr fontId="2"/>
  </si>
  <si>
    <r>
      <t>期首</t>
    </r>
    <r>
      <rPr>
        <sz val="6"/>
        <rFont val="ＭＳ Ｐゴシック"/>
        <family val="3"/>
        <charset val="128"/>
        <scheme val="minor"/>
      </rPr>
      <t>※</t>
    </r>
    <rPh sb="0" eb="2">
      <t>キシュ</t>
    </rPh>
    <phoneticPr fontId="2"/>
  </si>
  <si>
    <r>
      <t xml:space="preserve">計
</t>
    </r>
    <r>
      <rPr>
        <sz val="6"/>
        <rFont val="ＭＳ Ｐゴシック"/>
        <family val="3"/>
        <charset val="128"/>
      </rPr>
      <t>（満9ヶ月齢以上の個体）</t>
    </r>
    <rPh sb="0" eb="1">
      <t>ケイ</t>
    </rPh>
    <rPh sb="3" eb="4">
      <t>マン</t>
    </rPh>
    <rPh sb="6" eb="7">
      <t>ゲツ</t>
    </rPh>
    <rPh sb="7" eb="8">
      <t>レイ</t>
    </rPh>
    <rPh sb="8" eb="10">
      <t>イジョウ</t>
    </rPh>
    <rPh sb="11" eb="13">
      <t>コタイ</t>
    </rPh>
    <phoneticPr fontId="1"/>
  </si>
  <si>
    <r>
      <t>頭</t>
    </r>
    <r>
      <rPr>
        <sz val="8"/>
        <rFont val="ＭＳ Ｐゴシック"/>
        <family val="3"/>
        <charset val="128"/>
      </rPr>
      <t>①</t>
    </r>
    <rPh sb="0" eb="1">
      <t>トウ</t>
    </rPh>
    <phoneticPr fontId="1"/>
  </si>
  <si>
    <r>
      <t xml:space="preserve">「×印」の合計
</t>
    </r>
    <r>
      <rPr>
        <sz val="4"/>
        <rFont val="ＭＳ Ｐゴシック"/>
        <family val="3"/>
        <charset val="128"/>
      </rPr>
      <t>(「本年期首」も×の個体及び補充個体は集計外)</t>
    </r>
    <rPh sb="2" eb="3">
      <t>イン</t>
    </rPh>
    <rPh sb="5" eb="7">
      <t>ゴウケイ</t>
    </rPh>
    <rPh sb="10" eb="12">
      <t>ホンネン</t>
    </rPh>
    <rPh sb="12" eb="14">
      <t>キシュ</t>
    </rPh>
    <rPh sb="18" eb="20">
      <t>コタイ</t>
    </rPh>
    <rPh sb="20" eb="21">
      <t>オヨ</t>
    </rPh>
    <rPh sb="22" eb="24">
      <t>ホジュウ</t>
    </rPh>
    <rPh sb="24" eb="26">
      <t>コタイ</t>
    </rPh>
    <rPh sb="27" eb="29">
      <t>シュウケイ</t>
    </rPh>
    <rPh sb="29" eb="30">
      <t>ガイ</t>
    </rPh>
    <phoneticPr fontId="1"/>
  </si>
  <si>
    <r>
      <t>頭</t>
    </r>
    <r>
      <rPr>
        <sz val="8"/>
        <rFont val="ＭＳ Ｐゴシック"/>
        <family val="3"/>
        <charset val="128"/>
        <scheme val="minor"/>
      </rPr>
      <t>②</t>
    </r>
    <rPh sb="0" eb="1">
      <t>トウ</t>
    </rPh>
    <phoneticPr fontId="2"/>
  </si>
  <si>
    <r>
      <t>頭</t>
    </r>
    <r>
      <rPr>
        <sz val="8"/>
        <rFont val="ＭＳ Ｐゴシック"/>
        <family val="3"/>
        <charset val="128"/>
        <scheme val="minor"/>
      </rPr>
      <t>③</t>
    </r>
    <rPh sb="0" eb="1">
      <t>トウ</t>
    </rPh>
    <phoneticPr fontId="2"/>
  </si>
  <si>
    <r>
      <t>頭</t>
    </r>
    <r>
      <rPr>
        <sz val="8"/>
        <rFont val="ＭＳ Ｐゴシック"/>
        <family val="3"/>
        <charset val="128"/>
        <scheme val="minor"/>
      </rPr>
      <t>④</t>
    </r>
    <rPh sb="0" eb="1">
      <t>トウ</t>
    </rPh>
    <phoneticPr fontId="2"/>
  </si>
  <si>
    <t>奨励金交付額（加速化）</t>
    <rPh sb="0" eb="3">
      <t>ショウレイキン</t>
    </rPh>
    <rPh sb="3" eb="5">
      <t>コウフ</t>
    </rPh>
    <rPh sb="5" eb="6">
      <t>ガク</t>
    </rPh>
    <rPh sb="7" eb="10">
      <t>カソクカ</t>
    </rPh>
    <phoneticPr fontId="2"/>
  </si>
  <si>
    <r>
      <t xml:space="preserve">金額
</t>
    </r>
    <r>
      <rPr>
        <sz val="8"/>
        <rFont val="ＭＳ Ｐゴシック"/>
        <family val="3"/>
        <charset val="128"/>
        <scheme val="minor"/>
      </rPr>
      <t>（円）</t>
    </r>
    <rPh sb="0" eb="2">
      <t>キンガク</t>
    </rPh>
    <rPh sb="4" eb="5">
      <t>エン</t>
    </rPh>
    <phoneticPr fontId="4"/>
  </si>
  <si>
    <t>　　 期首・期末各時点において満9ヶ月齢以上で在舎している場合は、「飼養状況欄」に「○」印を記入する。</t>
    <rPh sb="3" eb="5">
      <t>キシュ</t>
    </rPh>
    <rPh sb="6" eb="8">
      <t>キマツ</t>
    </rPh>
    <rPh sb="8" eb="9">
      <t>カク</t>
    </rPh>
    <rPh sb="10" eb="11">
      <t>テン</t>
    </rPh>
    <rPh sb="15" eb="16">
      <t>マン</t>
    </rPh>
    <rPh sb="18" eb="20">
      <t>ゲツレイ</t>
    </rPh>
    <rPh sb="20" eb="22">
      <t>イジョウ</t>
    </rPh>
    <rPh sb="34" eb="38">
      <t>シヨウジョウキョウ</t>
    </rPh>
    <rPh sb="38" eb="39">
      <t>ラン</t>
    </rPh>
    <phoneticPr fontId="1"/>
  </si>
  <si>
    <t>イ　本台帳の記載対象は、繁殖に供することを目的に飼養又は飼養される予定の雌牛で、品種は「黒毛和種」「褐毛和種」「日本短角種」「無角和種」「その他の肉専用種（乳用種と肉専用種の交雑種は含まない）」（生産基盤拡大加速化事業にあっては「その他肉専用種」を除く）とし、</t>
    <rPh sb="2" eb="3">
      <t>ホン</t>
    </rPh>
    <rPh sb="3" eb="5">
      <t>ダイチョウ</t>
    </rPh>
    <rPh sb="6" eb="8">
      <t>キサイ</t>
    </rPh>
    <rPh sb="8" eb="10">
      <t>タイショウ</t>
    </rPh>
    <rPh sb="12" eb="14">
      <t>ハンショク</t>
    </rPh>
    <rPh sb="15" eb="16">
      <t>キョウ</t>
    </rPh>
    <rPh sb="21" eb="23">
      <t>モクテキ</t>
    </rPh>
    <rPh sb="24" eb="26">
      <t>シヨウ</t>
    </rPh>
    <rPh sb="26" eb="27">
      <t>マタ</t>
    </rPh>
    <rPh sb="28" eb="30">
      <t>シヨウ</t>
    </rPh>
    <rPh sb="33" eb="35">
      <t>ヨテイ</t>
    </rPh>
    <rPh sb="36" eb="38">
      <t>メスウシ</t>
    </rPh>
    <rPh sb="40" eb="42">
      <t>ヒンシュ</t>
    </rPh>
    <rPh sb="44" eb="46">
      <t>クロゲ</t>
    </rPh>
    <rPh sb="46" eb="47">
      <t>ワ</t>
    </rPh>
    <rPh sb="47" eb="48">
      <t>シュ</t>
    </rPh>
    <rPh sb="50" eb="51">
      <t>カツ</t>
    </rPh>
    <rPh sb="51" eb="52">
      <t>モウ</t>
    </rPh>
    <rPh sb="52" eb="53">
      <t>ワ</t>
    </rPh>
    <rPh sb="53" eb="54">
      <t>シュ</t>
    </rPh>
    <rPh sb="56" eb="58">
      <t>ニホン</t>
    </rPh>
    <rPh sb="58" eb="59">
      <t>タン</t>
    </rPh>
    <rPh sb="59" eb="60">
      <t>カク</t>
    </rPh>
    <rPh sb="60" eb="61">
      <t>シュ</t>
    </rPh>
    <rPh sb="63" eb="64">
      <t>ム</t>
    </rPh>
    <rPh sb="64" eb="65">
      <t>カク</t>
    </rPh>
    <rPh sb="65" eb="66">
      <t>ワ</t>
    </rPh>
    <rPh sb="66" eb="67">
      <t>シュ</t>
    </rPh>
    <rPh sb="71" eb="72">
      <t>タ</t>
    </rPh>
    <rPh sb="73" eb="77">
      <t>ニクセンヨウシュ</t>
    </rPh>
    <rPh sb="78" eb="81">
      <t>ニュウヨウシュ</t>
    </rPh>
    <rPh sb="82" eb="86">
      <t>ニクセンヨウシュ</t>
    </rPh>
    <rPh sb="87" eb="90">
      <t>コウザツシュ</t>
    </rPh>
    <rPh sb="91" eb="92">
      <t>フク</t>
    </rPh>
    <rPh sb="98" eb="109">
      <t>セイサンキバンカクダイカソクカジギョウ</t>
    </rPh>
    <rPh sb="117" eb="118">
      <t>タ</t>
    </rPh>
    <rPh sb="118" eb="122">
      <t>ニクセンヨウシュ</t>
    </rPh>
    <rPh sb="124" eb="125">
      <t>ノゾ</t>
    </rPh>
    <phoneticPr fontId="1"/>
  </si>
  <si>
    <t>事業実施団体等名・取組主体名</t>
    <rPh sb="0" eb="2">
      <t>ジギョウ</t>
    </rPh>
    <rPh sb="2" eb="7">
      <t>ジッシダンタイトウ</t>
    </rPh>
    <rPh sb="7" eb="8">
      <t>メイ</t>
    </rPh>
    <rPh sb="9" eb="13">
      <t>トリクミシュタイ</t>
    </rPh>
    <rPh sb="13" eb="14">
      <t>メイ</t>
    </rPh>
    <phoneticPr fontId="2"/>
  </si>
  <si>
    <t>黒</t>
    <rPh sb="0" eb="1">
      <t>クロ</t>
    </rPh>
    <phoneticPr fontId="1"/>
  </si>
  <si>
    <t>○○○</t>
  </si>
  <si>
    <t>黒11111</t>
    <rPh sb="0" eb="1">
      <t>クロ</t>
    </rPh>
    <phoneticPr fontId="1"/>
  </si>
  <si>
    <t>導入</t>
    <rPh sb="0" eb="2">
      <t>ドウニュウ</t>
    </rPh>
    <phoneticPr fontId="1"/>
  </si>
  <si>
    <t>出荷</t>
    <rPh sb="0" eb="2">
      <t>シュッカ</t>
    </rPh>
    <phoneticPr fontId="1"/>
  </si>
  <si>
    <t>AI等</t>
    <rPh sb="2" eb="3">
      <t>トウ</t>
    </rPh>
    <phoneticPr fontId="1"/>
  </si>
  <si>
    <t>黒11112</t>
    <rPh sb="0" eb="1">
      <t>クロ</t>
    </rPh>
    <phoneticPr fontId="1"/>
  </si>
  <si>
    <t>採卵</t>
    <rPh sb="0" eb="2">
      <t>サイラン</t>
    </rPh>
    <phoneticPr fontId="1"/>
  </si>
  <si>
    <t>黒11113</t>
    <rPh sb="0" eb="1">
      <t>クロ</t>
    </rPh>
    <phoneticPr fontId="1"/>
  </si>
  <si>
    <t>ET</t>
  </si>
  <si>
    <t>黒11114</t>
    <rPh sb="0" eb="1">
      <t>クロ</t>
    </rPh>
    <phoneticPr fontId="1"/>
  </si>
  <si>
    <t>その他</t>
    <rPh sb="2" eb="3">
      <t>タ</t>
    </rPh>
    <phoneticPr fontId="1"/>
  </si>
  <si>
    <t>資産台帳計上</t>
    <rPh sb="0" eb="2">
      <t>シサン</t>
    </rPh>
    <rPh sb="2" eb="4">
      <t>ダイチョウ</t>
    </rPh>
    <rPh sb="4" eb="6">
      <t>ケイジョウ</t>
    </rPh>
    <phoneticPr fontId="1"/>
  </si>
  <si>
    <t>黒11115</t>
    <rPh sb="0" eb="1">
      <t>クロ</t>
    </rPh>
    <phoneticPr fontId="1"/>
  </si>
  <si>
    <t>自家産</t>
    <rPh sb="0" eb="2">
      <t>ジカ</t>
    </rPh>
    <rPh sb="2" eb="3">
      <t>サン</t>
    </rPh>
    <phoneticPr fontId="1"/>
  </si>
  <si>
    <t>黒原11111</t>
    <rPh sb="0" eb="1">
      <t>クロ</t>
    </rPh>
    <rPh sb="1" eb="2">
      <t>ゲン</t>
    </rPh>
    <phoneticPr fontId="1"/>
  </si>
  <si>
    <t>分娩</t>
    <rPh sb="0" eb="2">
      <t>ブンベン</t>
    </rPh>
    <phoneticPr fontId="1"/>
  </si>
  <si>
    <t>黒原11112</t>
    <rPh sb="0" eb="1">
      <t>クロ</t>
    </rPh>
    <rPh sb="1" eb="2">
      <t>ゲン</t>
    </rPh>
    <phoneticPr fontId="1"/>
  </si>
  <si>
    <t>A</t>
  </si>
  <si>
    <t>C</t>
  </si>
  <si>
    <t>黒原11113</t>
    <rPh sb="0" eb="1">
      <t>クロ</t>
    </rPh>
    <rPh sb="1" eb="2">
      <t>ゲン</t>
    </rPh>
    <phoneticPr fontId="1"/>
  </si>
  <si>
    <t>黒原11114</t>
    <rPh sb="0" eb="1">
      <t>クロ</t>
    </rPh>
    <rPh sb="1" eb="2">
      <t>ゲン</t>
    </rPh>
    <phoneticPr fontId="1"/>
  </si>
  <si>
    <t>B</t>
  </si>
  <si>
    <t>黒原11115</t>
    <rPh sb="0" eb="1">
      <t>クロ</t>
    </rPh>
    <rPh sb="1" eb="2">
      <t>ゲン</t>
    </rPh>
    <phoneticPr fontId="1"/>
  </si>
  <si>
    <t>未供用</t>
    <rPh sb="0" eb="1">
      <t>ミ</t>
    </rPh>
    <rPh sb="1" eb="3">
      <t>キョウヨウ</t>
    </rPh>
    <phoneticPr fontId="1"/>
  </si>
  <si>
    <t>黒原11116</t>
    <rPh sb="0" eb="1">
      <t>クロ</t>
    </rPh>
    <rPh sb="1" eb="2">
      <t>ゲン</t>
    </rPh>
    <phoneticPr fontId="1"/>
  </si>
  <si>
    <t>－</t>
  </si>
  <si>
    <t>期待育種価未解析</t>
    <rPh sb="0" eb="2">
      <t>キタイ</t>
    </rPh>
    <rPh sb="2" eb="4">
      <t>イクシュ</t>
    </rPh>
    <rPh sb="4" eb="5">
      <t>カ</t>
    </rPh>
    <rPh sb="5" eb="8">
      <t>ミカイセキ</t>
    </rPh>
    <phoneticPr fontId="1"/>
  </si>
  <si>
    <t>黒原11117</t>
    <rPh sb="0" eb="1">
      <t>クロ</t>
    </rPh>
    <rPh sb="1" eb="2">
      <t>ゲン</t>
    </rPh>
    <phoneticPr fontId="1"/>
  </si>
  <si>
    <t>黒原11118</t>
    <rPh sb="0" eb="1">
      <t>クロ</t>
    </rPh>
    <rPh sb="1" eb="2">
      <t>ゲン</t>
    </rPh>
    <phoneticPr fontId="1"/>
  </si>
  <si>
    <t>B</t>
    <phoneticPr fontId="15"/>
  </si>
  <si>
    <t>C</t>
    <phoneticPr fontId="15"/>
  </si>
  <si>
    <t>導入</t>
    <rPh sb="0" eb="2">
      <t>ドウニュウ</t>
    </rPh>
    <phoneticPr fontId="15"/>
  </si>
  <si>
    <t>中核</t>
    <rPh sb="0" eb="2">
      <t>チュウカク</t>
    </rPh>
    <phoneticPr fontId="15"/>
  </si>
  <si>
    <t>加速</t>
    <rPh sb="0" eb="2">
      <t>カソク</t>
    </rPh>
    <phoneticPr fontId="15"/>
  </si>
  <si>
    <t>交付対象頭数</t>
    <rPh sb="0" eb="2">
      <t>コウフ</t>
    </rPh>
    <rPh sb="2" eb="4">
      <t>タイショウ</t>
    </rPh>
    <rPh sb="4" eb="6">
      <t>トウスウ</t>
    </rPh>
    <phoneticPr fontId="1"/>
  </si>
  <si>
    <t>　　ただし、長野県肉用牛経営安定対策補完事業実施要領第２の１の(1)のウもしくは全国肉用牛振興基金協会実施要領第6の（3）に定める奨励金交付対象牛に該当しない場合には「×印」を記入し、（）書きで理由を簡潔に記入する。</t>
    <rPh sb="6" eb="9">
      <t>ナガノケン</t>
    </rPh>
    <rPh sb="9" eb="12">
      <t>ニクヨウギュウ</t>
    </rPh>
    <rPh sb="12" eb="26">
      <t>ケイエイアンテイタイサクホカンジギョウジッシヨウリョウ</t>
    </rPh>
    <rPh sb="26" eb="27">
      <t>ダイ</t>
    </rPh>
    <rPh sb="40" eb="42">
      <t>ゼンコク</t>
    </rPh>
    <rPh sb="42" eb="45">
      <t>ニクヨウギュウ</t>
    </rPh>
    <rPh sb="45" eb="47">
      <t>シンコウ</t>
    </rPh>
    <rPh sb="47" eb="49">
      <t>キキン</t>
    </rPh>
    <rPh sb="49" eb="51">
      <t>キョウカイ</t>
    </rPh>
    <rPh sb="51" eb="53">
      <t>ジッシ</t>
    </rPh>
    <rPh sb="53" eb="55">
      <t>ヨウリョウ</t>
    </rPh>
    <rPh sb="55" eb="56">
      <t>ダイ</t>
    </rPh>
    <rPh sb="62" eb="63">
      <t>サダ</t>
    </rPh>
    <rPh sb="65" eb="68">
      <t>ショウレイキン</t>
    </rPh>
    <rPh sb="68" eb="70">
      <t>コウフ</t>
    </rPh>
    <rPh sb="70" eb="72">
      <t>タイショウ</t>
    </rPh>
    <rPh sb="72" eb="73">
      <t>ギュウ</t>
    </rPh>
    <rPh sb="74" eb="76">
      <t>ガイトウ</t>
    </rPh>
    <rPh sb="79" eb="81">
      <t>バアイ</t>
    </rPh>
    <rPh sb="85" eb="86">
      <t>シルシ</t>
    </rPh>
    <rPh sb="88" eb="90">
      <t>キニュウ</t>
    </rPh>
    <rPh sb="94" eb="95">
      <t>カ</t>
    </rPh>
    <rPh sb="97" eb="99">
      <t>リユウ</t>
    </rPh>
    <rPh sb="100" eb="102">
      <t>カンケツ</t>
    </rPh>
    <rPh sb="103" eb="105">
      <t>キニュウ</t>
    </rPh>
    <phoneticPr fontId="1"/>
  </si>
  <si>
    <t>ウ　「品種」欄は次の記載の略号で記入する。　　黒毛和種…黒、褐毛和種…褐、日本短角種…短、無角和種…無、その他の肉専用種（乳用種と肉専用種の交雑種は含まない）…他</t>
    <rPh sb="3" eb="5">
      <t>ヒンシュ</t>
    </rPh>
    <rPh sb="6" eb="7">
      <t>ラン</t>
    </rPh>
    <rPh sb="8" eb="9">
      <t>ツギ</t>
    </rPh>
    <rPh sb="10" eb="12">
      <t>キサイ</t>
    </rPh>
    <rPh sb="13" eb="15">
      <t>リャクゴウ</t>
    </rPh>
    <rPh sb="16" eb="18">
      <t>キニュウ</t>
    </rPh>
    <rPh sb="23" eb="24">
      <t>クロ</t>
    </rPh>
    <rPh sb="24" eb="25">
      <t>ケ</t>
    </rPh>
    <rPh sb="25" eb="26">
      <t>ワ</t>
    </rPh>
    <rPh sb="26" eb="27">
      <t>シュ</t>
    </rPh>
    <rPh sb="28" eb="29">
      <t>クロ</t>
    </rPh>
    <rPh sb="30" eb="31">
      <t>カツ</t>
    </rPh>
    <rPh sb="31" eb="32">
      <t>モウ</t>
    </rPh>
    <rPh sb="32" eb="33">
      <t>ワ</t>
    </rPh>
    <rPh sb="33" eb="34">
      <t>シュ</t>
    </rPh>
    <rPh sb="35" eb="36">
      <t>カツ</t>
    </rPh>
    <rPh sb="45" eb="46">
      <t>ム</t>
    </rPh>
    <rPh sb="46" eb="47">
      <t>カク</t>
    </rPh>
    <rPh sb="47" eb="48">
      <t>ワ</t>
    </rPh>
    <rPh sb="48" eb="49">
      <t>シュ</t>
    </rPh>
    <rPh sb="50" eb="51">
      <t>ム</t>
    </rPh>
    <rPh sb="54" eb="55">
      <t>タ</t>
    </rPh>
    <rPh sb="56" eb="60">
      <t>ニクセンヨウシュ</t>
    </rPh>
    <rPh sb="61" eb="64">
      <t>ニュウヨウシュ</t>
    </rPh>
    <rPh sb="65" eb="69">
      <t>ニクセンヨウシュ</t>
    </rPh>
    <rPh sb="70" eb="73">
      <t>コウザツシュ</t>
    </rPh>
    <rPh sb="74" eb="75">
      <t>フク</t>
    </rPh>
    <rPh sb="80" eb="81">
      <t>ホカ</t>
    </rPh>
    <phoneticPr fontId="1"/>
  </si>
  <si>
    <t>エ　導入時　「区分」欄には次のとおり区分する。　　外部導入牛…導入、自家保留牛…自家産　　「導入・仕向日」欄は、外部導入の場合は導入日を記入し、自家保留の場合は繁殖仕向けした日を記入（未記入の場合は生後９ヶ月齢に達する日を仕向日とよむ。）</t>
    <rPh sb="2" eb="4">
      <t>ドウニュウ</t>
    </rPh>
    <rPh sb="4" eb="5">
      <t>ジ</t>
    </rPh>
    <rPh sb="7" eb="9">
      <t>クブン</t>
    </rPh>
    <rPh sb="10" eb="11">
      <t>ラン</t>
    </rPh>
    <rPh sb="13" eb="14">
      <t>ツギ</t>
    </rPh>
    <rPh sb="18" eb="20">
      <t>クブン</t>
    </rPh>
    <rPh sb="25" eb="27">
      <t>ガイブ</t>
    </rPh>
    <rPh sb="27" eb="29">
      <t>ドウニュウ</t>
    </rPh>
    <rPh sb="29" eb="30">
      <t>ギュウ</t>
    </rPh>
    <rPh sb="31" eb="33">
      <t>ドウニュウ</t>
    </rPh>
    <rPh sb="34" eb="36">
      <t>ジカ</t>
    </rPh>
    <rPh sb="36" eb="38">
      <t>ホリュウ</t>
    </rPh>
    <rPh sb="38" eb="39">
      <t>ギュウ</t>
    </rPh>
    <rPh sb="40" eb="42">
      <t>ジカ</t>
    </rPh>
    <rPh sb="42" eb="43">
      <t>サン</t>
    </rPh>
    <rPh sb="53" eb="54">
      <t>ラン</t>
    </rPh>
    <rPh sb="56" eb="60">
      <t>ガイブドウニュウ</t>
    </rPh>
    <rPh sb="61" eb="63">
      <t>バアイ</t>
    </rPh>
    <rPh sb="64" eb="67">
      <t>ドウニュウビ</t>
    </rPh>
    <rPh sb="68" eb="70">
      <t>キニュウ</t>
    </rPh>
    <rPh sb="72" eb="76">
      <t>ジカホリュウ</t>
    </rPh>
    <rPh sb="77" eb="79">
      <t>バアイ</t>
    </rPh>
    <rPh sb="80" eb="84">
      <t>ハンショクシム</t>
    </rPh>
    <rPh sb="87" eb="88">
      <t>ビ</t>
    </rPh>
    <rPh sb="92" eb="95">
      <t>ミキニュウ</t>
    </rPh>
    <rPh sb="96" eb="98">
      <t>バアイ</t>
    </rPh>
    <rPh sb="99" eb="101">
      <t>セイゴ</t>
    </rPh>
    <rPh sb="103" eb="105">
      <t>ゲツレイ</t>
    </rPh>
    <rPh sb="106" eb="107">
      <t>タッ</t>
    </rPh>
    <rPh sb="109" eb="110">
      <t>ヒ</t>
    </rPh>
    <rPh sb="111" eb="113">
      <t>シムケ</t>
    </rPh>
    <rPh sb="113" eb="114">
      <t>ヒ</t>
    </rPh>
    <phoneticPr fontId="1"/>
  </si>
  <si>
    <t>オ　異動時　「区分」欄には次のとおり区分する。　　外部出荷牛…出荷、死亡牛…死亡、肥育仕向け牛…肥育仕向</t>
    <rPh sb="2" eb="4">
      <t>イドウ</t>
    </rPh>
    <rPh sb="4" eb="5">
      <t>ジ</t>
    </rPh>
    <rPh sb="7" eb="9">
      <t>クブン</t>
    </rPh>
    <rPh sb="10" eb="11">
      <t>ラン</t>
    </rPh>
    <rPh sb="13" eb="14">
      <t>ツギ</t>
    </rPh>
    <rPh sb="18" eb="20">
      <t>クブン</t>
    </rPh>
    <rPh sb="25" eb="27">
      <t>ガイブ</t>
    </rPh>
    <rPh sb="27" eb="29">
      <t>シュッカ</t>
    </rPh>
    <rPh sb="29" eb="30">
      <t>ギュウ</t>
    </rPh>
    <rPh sb="31" eb="33">
      <t>シュッカ</t>
    </rPh>
    <rPh sb="34" eb="36">
      <t>シボウ</t>
    </rPh>
    <rPh sb="36" eb="37">
      <t>ギュウ</t>
    </rPh>
    <rPh sb="38" eb="40">
      <t>シボウ</t>
    </rPh>
    <rPh sb="41" eb="43">
      <t>ヒイク</t>
    </rPh>
    <rPh sb="43" eb="45">
      <t>シム</t>
    </rPh>
    <rPh sb="46" eb="47">
      <t>ウシ</t>
    </rPh>
    <rPh sb="48" eb="50">
      <t>ヒイク</t>
    </rPh>
    <rPh sb="50" eb="52">
      <t>シムケ</t>
    </rPh>
    <phoneticPr fontId="1"/>
  </si>
  <si>
    <t>肉専用種繁殖雌牛台帳（「肉用牛経営安定対策補完事業（中核的担い手育成増頭推進）」「生産基盤拡大加速化事業（肉用牛）」兼用）</t>
    <rPh sb="0" eb="1">
      <t>ニク</t>
    </rPh>
    <rPh sb="1" eb="3">
      <t>センヨウ</t>
    </rPh>
    <rPh sb="3" eb="4">
      <t>シュ</t>
    </rPh>
    <rPh sb="4" eb="6">
      <t>ハンショク</t>
    </rPh>
    <rPh sb="6" eb="7">
      <t>メス</t>
    </rPh>
    <rPh sb="7" eb="8">
      <t>ウシ</t>
    </rPh>
    <rPh sb="8" eb="10">
      <t>ダイチョウ</t>
    </rPh>
    <phoneticPr fontId="1"/>
  </si>
  <si>
    <r>
      <t xml:space="preserve">現在飼養中
</t>
    </r>
    <r>
      <rPr>
        <sz val="6"/>
        <rFont val="ＭＳ Ｐゴシック"/>
        <family val="3"/>
        <charset val="128"/>
      </rPr>
      <t xml:space="preserve">（×印、対象除外牛）
（9ヶ月齢以上）
</t>
    </r>
    <r>
      <rPr>
        <sz val="5"/>
        <rFont val="ＭＳ Ｐゴシック"/>
        <family val="3"/>
        <charset val="128"/>
      </rPr>
      <t>注(イ)参照</t>
    </r>
    <rPh sb="0" eb="2">
      <t>ゲンザイ</t>
    </rPh>
    <rPh sb="2" eb="4">
      <t>シヨウ</t>
    </rPh>
    <rPh sb="4" eb="5">
      <t>チュウ</t>
    </rPh>
    <rPh sb="8" eb="9">
      <t>イン</t>
    </rPh>
    <rPh sb="10" eb="12">
      <t>タイショウ</t>
    </rPh>
    <rPh sb="12" eb="14">
      <t>ジョガイ</t>
    </rPh>
    <rPh sb="14" eb="15">
      <t>ギュウ</t>
    </rPh>
    <rPh sb="21" eb="22">
      <t>ゲツ</t>
    </rPh>
    <rPh sb="22" eb="23">
      <t>レイ</t>
    </rPh>
    <rPh sb="23" eb="25">
      <t>イジョウ</t>
    </rPh>
    <rPh sb="27" eb="28">
      <t>チュウ</t>
    </rPh>
    <rPh sb="31" eb="33">
      <t>サンショウ</t>
    </rPh>
    <phoneticPr fontId="1"/>
  </si>
  <si>
    <t>(導入、自家産)
注(エ)参照</t>
    <rPh sb="1" eb="3">
      <t>ドウニュウ</t>
    </rPh>
    <rPh sb="4" eb="6">
      <t>ジカ</t>
    </rPh>
    <rPh sb="6" eb="7">
      <t>サン</t>
    </rPh>
    <rPh sb="10" eb="11">
      <t>チュウ</t>
    </rPh>
    <rPh sb="14" eb="16">
      <t>サンショウ</t>
    </rPh>
    <phoneticPr fontId="1"/>
  </si>
  <si>
    <t>（出荷、死亡、肥育仕向）
注(オ)参照</t>
    <rPh sb="1" eb="3">
      <t>シュッカ</t>
    </rPh>
    <rPh sb="7" eb="9">
      <t>ヒイク</t>
    </rPh>
    <rPh sb="9" eb="11">
      <t>シムケ</t>
    </rPh>
    <rPh sb="14" eb="15">
      <t>チュウ</t>
    </rPh>
    <rPh sb="18" eb="20">
      <t>サンショウ</t>
    </rPh>
    <phoneticPr fontId="1"/>
  </si>
  <si>
    <r>
      <t xml:space="preserve">品種
</t>
    </r>
    <r>
      <rPr>
        <sz val="5"/>
        <rFont val="ＭＳ Ｐゴシック"/>
        <family val="3"/>
        <charset val="128"/>
        <scheme val="minor"/>
      </rPr>
      <t>注(ウ)
参照</t>
    </r>
    <rPh sb="0" eb="2">
      <t>ヒンシュ</t>
    </rPh>
    <rPh sb="4" eb="5">
      <t>チュウ</t>
    </rPh>
    <rPh sb="9" eb="11">
      <t>サンショウ</t>
    </rPh>
    <phoneticPr fontId="1"/>
  </si>
  <si>
    <t>奨励金交付
対象</t>
    <rPh sb="0" eb="3">
      <t>ショウレイキン</t>
    </rPh>
    <rPh sb="3" eb="5">
      <t>コウフ</t>
    </rPh>
    <rPh sb="6" eb="8">
      <t>タイショウ</t>
    </rPh>
    <phoneticPr fontId="2"/>
  </si>
  <si>
    <t>導入・
仕向日</t>
    <rPh sb="0" eb="2">
      <t>ドウニュウ</t>
    </rPh>
    <rPh sb="4" eb="6">
      <t>シムケ</t>
    </rPh>
    <rPh sb="6" eb="7">
      <t>ビ</t>
    </rPh>
    <phoneticPr fontId="2"/>
  </si>
  <si>
    <t>異動・
仕向日</t>
    <rPh sb="0" eb="2">
      <t>イドウ</t>
    </rPh>
    <rPh sb="4" eb="6">
      <t>シムケ</t>
    </rPh>
    <rPh sb="6" eb="7">
      <t>ビ</t>
    </rPh>
    <phoneticPr fontId="2"/>
  </si>
  <si>
    <r>
      <t xml:space="preserve">適用事業
</t>
    </r>
    <r>
      <rPr>
        <sz val="6"/>
        <rFont val="ＭＳ Ｐゴシック"/>
        <family val="3"/>
        <charset val="128"/>
        <scheme val="minor"/>
      </rPr>
      <t xml:space="preserve">
</t>
    </r>
    <r>
      <rPr>
        <sz val="5"/>
        <rFont val="ＭＳ Ｐゴシック"/>
        <family val="3"/>
        <charset val="128"/>
        <scheme val="minor"/>
      </rPr>
      <t>注(キ)
参照</t>
    </r>
    <rPh sb="0" eb="2">
      <t>テキヨウ</t>
    </rPh>
    <rPh sb="2" eb="4">
      <t>ジギョウ</t>
    </rPh>
    <rPh sb="6" eb="7">
      <t>チュウ</t>
    </rPh>
    <rPh sb="11" eb="13">
      <t>サンショウ</t>
    </rPh>
    <phoneticPr fontId="4"/>
  </si>
  <si>
    <r>
      <t xml:space="preserve">
</t>
    </r>
    <r>
      <rPr>
        <sz val="5"/>
        <rFont val="ＭＳ Ｐゴシック"/>
        <family val="3"/>
        <charset val="128"/>
      </rPr>
      <t>注(エ)参照</t>
    </r>
    <rPh sb="2" eb="3">
      <t>チュウ</t>
    </rPh>
    <rPh sb="6" eb="8">
      <t>サンショウ</t>
    </rPh>
    <phoneticPr fontId="4"/>
  </si>
  <si>
    <r>
      <t xml:space="preserve">繁殖供用区分
</t>
    </r>
    <r>
      <rPr>
        <sz val="5"/>
        <rFont val="ＭＳ Ｐゴシック"/>
        <family val="3"/>
        <charset val="128"/>
        <scheme val="minor"/>
      </rPr>
      <t xml:space="preserve">
注(ク)参照</t>
    </r>
    <rPh sb="0" eb="2">
      <t>ハンショク</t>
    </rPh>
    <rPh sb="2" eb="4">
      <t>キョウヨウ</t>
    </rPh>
    <rPh sb="4" eb="6">
      <t>クブン</t>
    </rPh>
    <rPh sb="8" eb="9">
      <t>チュウ</t>
    </rPh>
    <rPh sb="12" eb="14">
      <t>サンショウ</t>
    </rPh>
    <phoneticPr fontId="4"/>
  </si>
  <si>
    <r>
      <t xml:space="preserve">繁殖
供用日
</t>
    </r>
    <r>
      <rPr>
        <sz val="5"/>
        <rFont val="ＭＳ Ｐゴシック"/>
        <family val="3"/>
        <charset val="128"/>
        <scheme val="minor"/>
      </rPr>
      <t>注(ケ)参照</t>
    </r>
    <rPh sb="0" eb="2">
      <t>ハンショク</t>
    </rPh>
    <rPh sb="3" eb="5">
      <t>キョウヨウ</t>
    </rPh>
    <rPh sb="5" eb="6">
      <t>ビ</t>
    </rPh>
    <rPh sb="8" eb="9">
      <t>チュウ</t>
    </rPh>
    <rPh sb="12" eb="14">
      <t>サンショウ</t>
    </rPh>
    <phoneticPr fontId="4"/>
  </si>
  <si>
    <t>奨励金交付額（中核）</t>
    <rPh sb="0" eb="3">
      <t>ショウレイキン</t>
    </rPh>
    <rPh sb="3" eb="5">
      <t>コウフ</t>
    </rPh>
    <rPh sb="5" eb="6">
      <t>ガク</t>
    </rPh>
    <rPh sb="7" eb="9">
      <t>チュウカク</t>
    </rPh>
    <phoneticPr fontId="2"/>
  </si>
  <si>
    <t>※表の連続性を維持するため、「期首」は12月31日を経過する時点（＝前年の「期末」）を示します。</t>
    <rPh sb="1" eb="2">
      <t>ヒョウ</t>
    </rPh>
    <rPh sb="3" eb="6">
      <t>レンゾクセイ</t>
    </rPh>
    <rPh sb="7" eb="9">
      <t>イジ</t>
    </rPh>
    <rPh sb="15" eb="17">
      <t>キシュ</t>
    </rPh>
    <rPh sb="21" eb="22">
      <t>ガツ</t>
    </rPh>
    <rPh sb="24" eb="25">
      <t>ニチ</t>
    </rPh>
    <rPh sb="26" eb="28">
      <t>ケイカ</t>
    </rPh>
    <rPh sb="30" eb="32">
      <t>ジテン</t>
    </rPh>
    <rPh sb="34" eb="36">
      <t>ゼンネン</t>
    </rPh>
    <rPh sb="38" eb="40">
      <t>キマツ</t>
    </rPh>
    <rPh sb="43" eb="44">
      <t>シメ</t>
    </rPh>
    <phoneticPr fontId="4"/>
  </si>
  <si>
    <t>カ　「計」欄には満9ヶ月齢以上の個体の合計頭数を記入し、本年期末時点の「除外牛頭数」を差引いて、「交付対象牛頭数」を算出する。</t>
    <rPh sb="3" eb="4">
      <t>ケイ</t>
    </rPh>
    <rPh sb="5" eb="6">
      <t>ラン</t>
    </rPh>
    <rPh sb="8" eb="9">
      <t>マン</t>
    </rPh>
    <rPh sb="11" eb="12">
      <t>ゲツ</t>
    </rPh>
    <rPh sb="12" eb="13">
      <t>レイ</t>
    </rPh>
    <rPh sb="13" eb="15">
      <t>イジョウ</t>
    </rPh>
    <rPh sb="16" eb="18">
      <t>コタイ</t>
    </rPh>
    <rPh sb="19" eb="21">
      <t>ゴウケイ</t>
    </rPh>
    <rPh sb="21" eb="23">
      <t>トウスウ</t>
    </rPh>
    <rPh sb="24" eb="26">
      <t>キニュウ</t>
    </rPh>
    <rPh sb="28" eb="30">
      <t>ホンネン</t>
    </rPh>
    <rPh sb="30" eb="32">
      <t>キマツ</t>
    </rPh>
    <rPh sb="32" eb="34">
      <t>ジテン</t>
    </rPh>
    <rPh sb="36" eb="38">
      <t>ジョガイ</t>
    </rPh>
    <rPh sb="38" eb="39">
      <t>ギュウ</t>
    </rPh>
    <rPh sb="39" eb="41">
      <t>トウスウ</t>
    </rPh>
    <rPh sb="43" eb="45">
      <t>サシヒ</t>
    </rPh>
    <rPh sb="49" eb="51">
      <t>コウフ</t>
    </rPh>
    <rPh sb="51" eb="53">
      <t>タイショウ</t>
    </rPh>
    <rPh sb="53" eb="54">
      <t>ギュウ</t>
    </rPh>
    <rPh sb="54" eb="56">
      <t>トウスウ</t>
    </rPh>
    <rPh sb="58" eb="60">
      <t>サンシュツ</t>
    </rPh>
    <phoneticPr fontId="2"/>
  </si>
  <si>
    <t>キ　「奨励金交付対象」欄の「金額」欄は、交付対象牛とする牛の奨励金額を記載し、「適用事業」欄は適用する事業名を次の区分で記載すること。</t>
    <rPh sb="3" eb="5">
      <t>ショウレイ</t>
    </rPh>
    <rPh sb="5" eb="6">
      <t>キン</t>
    </rPh>
    <rPh sb="6" eb="8">
      <t>コウフ</t>
    </rPh>
    <rPh sb="8" eb="10">
      <t>タイショウ</t>
    </rPh>
    <rPh sb="11" eb="12">
      <t>ラン</t>
    </rPh>
    <rPh sb="14" eb="16">
      <t>キンガク</t>
    </rPh>
    <rPh sb="17" eb="18">
      <t>ラン</t>
    </rPh>
    <rPh sb="20" eb="22">
      <t>コウフ</t>
    </rPh>
    <rPh sb="22" eb="24">
      <t>タイショウ</t>
    </rPh>
    <rPh sb="24" eb="25">
      <t>ギュウ</t>
    </rPh>
    <rPh sb="28" eb="29">
      <t>ウシ</t>
    </rPh>
    <rPh sb="30" eb="33">
      <t>ショウレイキン</t>
    </rPh>
    <rPh sb="33" eb="34">
      <t>ガク</t>
    </rPh>
    <rPh sb="35" eb="37">
      <t>キサイ</t>
    </rPh>
    <rPh sb="40" eb="44">
      <t>テキヨウジギョウ</t>
    </rPh>
    <rPh sb="45" eb="46">
      <t>ラン</t>
    </rPh>
    <rPh sb="47" eb="49">
      <t>テキヨウ</t>
    </rPh>
    <rPh sb="51" eb="53">
      <t>ジギョウ</t>
    </rPh>
    <rPh sb="53" eb="54">
      <t>メイ</t>
    </rPh>
    <rPh sb="55" eb="56">
      <t>ツギ</t>
    </rPh>
    <rPh sb="57" eb="59">
      <t>クブン</t>
    </rPh>
    <rPh sb="60" eb="62">
      <t>キサイ</t>
    </rPh>
    <phoneticPr fontId="2"/>
  </si>
  <si>
    <t>　　　肉用牛経営安定対策補完事業のうち「中核的担い手育成増頭推進」…中核、同事業「優良繁殖雌牛導入支援」…優繁、同事業「遺伝的多様性に配慮した改良基盤確保」…遺伝、同事業「肉用牛流通促進対策事業」…流通、生産基盤拡大加速化事業（肉用牛）…加速、等。</t>
    <rPh sb="3" eb="6">
      <t>ニクヨウギュウ</t>
    </rPh>
    <rPh sb="6" eb="16">
      <t>ケイエイアンテイタイサクホカンジギョウ</t>
    </rPh>
    <rPh sb="20" eb="23">
      <t>チュウカクテキ</t>
    </rPh>
    <rPh sb="23" eb="24">
      <t>ニナ</t>
    </rPh>
    <rPh sb="25" eb="32">
      <t>テイクセイゾウトウスイシン</t>
    </rPh>
    <rPh sb="34" eb="36">
      <t>チュウカク</t>
    </rPh>
    <rPh sb="37" eb="38">
      <t>ドウ</t>
    </rPh>
    <rPh sb="38" eb="40">
      <t>ジギョウ</t>
    </rPh>
    <rPh sb="41" eb="43">
      <t>ユウリョウ</t>
    </rPh>
    <rPh sb="43" eb="45">
      <t>ハンショク</t>
    </rPh>
    <rPh sb="45" eb="46">
      <t>メス</t>
    </rPh>
    <rPh sb="46" eb="47">
      <t>ウシ</t>
    </rPh>
    <rPh sb="47" eb="49">
      <t>ドウニュウ</t>
    </rPh>
    <rPh sb="49" eb="51">
      <t>シエン</t>
    </rPh>
    <rPh sb="53" eb="54">
      <t>ユウ</t>
    </rPh>
    <rPh sb="54" eb="55">
      <t>シゲル</t>
    </rPh>
    <rPh sb="56" eb="57">
      <t>ドウ</t>
    </rPh>
    <rPh sb="57" eb="59">
      <t>ジギョウ</t>
    </rPh>
    <rPh sb="60" eb="63">
      <t>イデンテキ</t>
    </rPh>
    <rPh sb="63" eb="66">
      <t>タヨウセイ</t>
    </rPh>
    <rPh sb="67" eb="69">
      <t>ハイリョ</t>
    </rPh>
    <rPh sb="71" eb="73">
      <t>カイリョウ</t>
    </rPh>
    <rPh sb="73" eb="75">
      <t>キバン</t>
    </rPh>
    <rPh sb="75" eb="77">
      <t>カクホ</t>
    </rPh>
    <rPh sb="79" eb="81">
      <t>イデン</t>
    </rPh>
    <rPh sb="82" eb="83">
      <t>ドウ</t>
    </rPh>
    <rPh sb="83" eb="85">
      <t>ジギョウ</t>
    </rPh>
    <rPh sb="114" eb="117">
      <t>ニクヨウギュウニクヨウギュウリュウツウソクシンタイサクジギョウリュウツウソクシントウ</t>
    </rPh>
    <phoneticPr fontId="2"/>
  </si>
  <si>
    <t>ク　「繁殖供用確認欄」の「繁殖供用区分」欄は次の区分で記入する。　　人工授精あるいは自然交配を実施…AI等、　受精卵移植を実施…ET、卵子あるいは受精卵を採取…採卵、左記に該当しない場合（備考欄に内容を簡潔に記載）…その他。</t>
    <rPh sb="13" eb="15">
      <t>ハンショク</t>
    </rPh>
    <rPh sb="15" eb="17">
      <t>キョウヨウ</t>
    </rPh>
    <rPh sb="17" eb="19">
      <t>クブン</t>
    </rPh>
    <rPh sb="20" eb="21">
      <t>ラン</t>
    </rPh>
    <rPh sb="22" eb="23">
      <t>ツギ</t>
    </rPh>
    <rPh sb="24" eb="26">
      <t>クブン</t>
    </rPh>
    <rPh sb="27" eb="29">
      <t>キニュウ</t>
    </rPh>
    <rPh sb="34" eb="36">
      <t>ジンコウ</t>
    </rPh>
    <rPh sb="36" eb="38">
      <t>ジュセイ</t>
    </rPh>
    <rPh sb="42" eb="44">
      <t>シゼン</t>
    </rPh>
    <rPh sb="44" eb="46">
      <t>コウハイ</t>
    </rPh>
    <rPh sb="47" eb="49">
      <t>ジッシ</t>
    </rPh>
    <rPh sb="52" eb="53">
      <t>トウ</t>
    </rPh>
    <rPh sb="55" eb="58">
      <t>ジュセイラン</t>
    </rPh>
    <rPh sb="58" eb="60">
      <t>イショク</t>
    </rPh>
    <rPh sb="61" eb="63">
      <t>ジッシ</t>
    </rPh>
    <rPh sb="67" eb="69">
      <t>ランシ</t>
    </rPh>
    <rPh sb="73" eb="76">
      <t>ジュセイラン</t>
    </rPh>
    <rPh sb="77" eb="79">
      <t>サイシュ</t>
    </rPh>
    <rPh sb="80" eb="82">
      <t>サイラン</t>
    </rPh>
    <rPh sb="83" eb="85">
      <t>サキ</t>
    </rPh>
    <rPh sb="86" eb="88">
      <t>ガイトウ</t>
    </rPh>
    <rPh sb="91" eb="93">
      <t>バアイ</t>
    </rPh>
    <rPh sb="94" eb="96">
      <t>ビコウ</t>
    </rPh>
    <rPh sb="96" eb="97">
      <t>ラン</t>
    </rPh>
    <rPh sb="98" eb="100">
      <t>ナイヨウ</t>
    </rPh>
    <rPh sb="101" eb="103">
      <t>カンケツ</t>
    </rPh>
    <rPh sb="104" eb="106">
      <t>キサイ</t>
    </rPh>
    <rPh sb="110" eb="111">
      <t>タ</t>
    </rPh>
    <phoneticPr fontId="2"/>
  </si>
  <si>
    <t>ケ　「繁殖供用確認欄」の「繁殖供用日」欄には、当該個体を繁殖雌牛として供用した日（初回である必要はなく、根拠があればいつの時点でも構わない。また受胎の成否も問わない。）を記載する。</t>
    <rPh sb="3" eb="5">
      <t>ハンショク</t>
    </rPh>
    <rPh sb="5" eb="7">
      <t>キョウヨウ</t>
    </rPh>
    <rPh sb="7" eb="9">
      <t>カクニン</t>
    </rPh>
    <rPh sb="9" eb="10">
      <t>ラン</t>
    </rPh>
    <rPh sb="13" eb="15">
      <t>ハンショク</t>
    </rPh>
    <rPh sb="15" eb="18">
      <t>キョウヨウビ</t>
    </rPh>
    <rPh sb="19" eb="20">
      <t>ラン</t>
    </rPh>
    <rPh sb="23" eb="25">
      <t>トウガイ</t>
    </rPh>
    <rPh sb="25" eb="27">
      <t>コタイ</t>
    </rPh>
    <rPh sb="28" eb="30">
      <t>ハンショク</t>
    </rPh>
    <rPh sb="30" eb="31">
      <t>メス</t>
    </rPh>
    <rPh sb="31" eb="32">
      <t>ウシ</t>
    </rPh>
    <rPh sb="35" eb="37">
      <t>キョウヨウ</t>
    </rPh>
    <rPh sb="39" eb="40">
      <t>ヒ</t>
    </rPh>
    <rPh sb="41" eb="43">
      <t>ショカイ</t>
    </rPh>
    <rPh sb="46" eb="48">
      <t>ヒツヨウ</t>
    </rPh>
    <rPh sb="52" eb="54">
      <t>コンキョ</t>
    </rPh>
    <rPh sb="61" eb="63">
      <t>ジテン</t>
    </rPh>
    <rPh sb="65" eb="66">
      <t>カマ</t>
    </rPh>
    <rPh sb="72" eb="74">
      <t>ジュタイ</t>
    </rPh>
    <rPh sb="75" eb="77">
      <t>セイヒ</t>
    </rPh>
    <rPh sb="78" eb="79">
      <t>ト</t>
    </rPh>
    <rPh sb="85" eb="87">
      <t>キサイ</t>
    </rPh>
    <phoneticPr fontId="2"/>
  </si>
  <si>
    <t>頭</t>
    <rPh sb="0" eb="1">
      <t>トウ</t>
    </rPh>
    <phoneticPr fontId="2"/>
  </si>
  <si>
    <t>前年</t>
    <rPh sb="0" eb="2">
      <t>ゼンネン</t>
    </rPh>
    <phoneticPr fontId="4"/>
  </si>
  <si>
    <t>○</t>
  </si>
  <si>
    <t>×
(受卵牛・導入時月齢超過)</t>
  </si>
  <si>
    <r>
      <t xml:space="preserve">×
</t>
    </r>
    <r>
      <rPr>
        <sz val="6"/>
        <color theme="1"/>
        <rFont val="ＭＳ Ｐゴシック"/>
        <family val="3"/>
        <charset val="128"/>
        <scheme val="minor"/>
      </rPr>
      <t>(受卵牛・導入時月齢超過)</t>
    </r>
    <phoneticPr fontId="15"/>
  </si>
  <si>
    <r>
      <t xml:space="preserve">×
</t>
    </r>
    <r>
      <rPr>
        <sz val="4"/>
        <color theme="1"/>
        <rFont val="ＭＳ Ｐゴシック"/>
        <family val="3"/>
        <charset val="128"/>
        <scheme val="minor"/>
      </rPr>
      <t>(受卵牛・導入時月齢超過)</t>
    </r>
    <phoneticPr fontId="15"/>
  </si>
  <si>
    <r>
      <t xml:space="preserve">×
</t>
    </r>
    <r>
      <rPr>
        <sz val="6"/>
        <color theme="1"/>
        <rFont val="ＭＳ Ｐゴシック"/>
        <family val="3"/>
        <charset val="128"/>
        <scheme val="minor"/>
      </rPr>
      <t>(導入時月齢超過)</t>
    </r>
    <phoneticPr fontId="15"/>
  </si>
  <si>
    <r>
      <t xml:space="preserve">×
</t>
    </r>
    <r>
      <rPr>
        <sz val="6"/>
        <color theme="1"/>
        <rFont val="ＭＳ Ｐゴシック"/>
        <family val="3"/>
        <charset val="128"/>
        <scheme val="minor"/>
      </rPr>
      <t>(受卵牛)</t>
    </r>
    <phoneticPr fontId="15"/>
  </si>
  <si>
    <r>
      <t xml:space="preserve">×
</t>
    </r>
    <r>
      <rPr>
        <sz val="4"/>
        <color theme="1"/>
        <rFont val="ＭＳ Ｐゴシック"/>
        <family val="3"/>
        <charset val="128"/>
        <scheme val="minor"/>
      </rPr>
      <t>(育種価不適合・補充扱い)</t>
    </r>
    <phoneticPr fontId="15"/>
  </si>
  <si>
    <r>
      <t xml:space="preserve">○(×)
</t>
    </r>
    <r>
      <rPr>
        <sz val="6"/>
        <color indexed="8"/>
        <rFont val="ＭＳ Ｐゴシック"/>
        <family val="3"/>
        <charset val="128"/>
      </rPr>
      <t>(育種価不適合)</t>
    </r>
    <rPh sb="6" eb="8">
      <t>イクシュ</t>
    </rPh>
    <rPh sb="8" eb="9">
      <t>カ</t>
    </rPh>
    <rPh sb="9" eb="12">
      <t>フテキゴウ</t>
    </rPh>
    <phoneticPr fontId="1"/>
  </si>
  <si>
    <r>
      <t xml:space="preserve">×（×）
</t>
    </r>
    <r>
      <rPr>
        <sz val="6"/>
        <color theme="1"/>
        <rFont val="ＭＳ Ｐゴシック"/>
        <family val="3"/>
        <charset val="128"/>
        <scheme val="minor"/>
      </rPr>
      <t>(受卵牛)</t>
    </r>
    <phoneticPr fontId="15"/>
  </si>
  <si>
    <r>
      <t xml:space="preserve">×（×）
</t>
    </r>
    <r>
      <rPr>
        <sz val="4"/>
        <color theme="1"/>
        <rFont val="ＭＳ Ｐゴシック"/>
        <family val="3"/>
        <charset val="128"/>
        <scheme val="minor"/>
      </rPr>
      <t>(育種価不適合・補充扱い)</t>
    </r>
    <phoneticPr fontId="15"/>
  </si>
  <si>
    <r>
      <t xml:space="preserve">○（×）
</t>
    </r>
    <r>
      <rPr>
        <sz val="6"/>
        <color theme="1"/>
        <rFont val="ＭＳ Ｐゴシック"/>
        <family val="3"/>
        <charset val="128"/>
        <scheme val="minor"/>
      </rPr>
      <t>（育種価不適合）</t>
    </r>
    <rPh sb="6" eb="12">
      <t>イクシュカフテキゴウ</t>
    </rPh>
    <phoneticPr fontId="15"/>
  </si>
  <si>
    <r>
      <t xml:space="preserve">○（×）
</t>
    </r>
    <r>
      <rPr>
        <sz val="6"/>
        <color theme="1"/>
        <rFont val="ＭＳ Ｐゴシック"/>
        <family val="3"/>
        <charset val="128"/>
        <scheme val="minor"/>
      </rPr>
      <t>(導入時月齢超過)</t>
    </r>
    <phoneticPr fontId="15"/>
  </si>
  <si>
    <t>中核</t>
    <rPh sb="0" eb="2">
      <t>チュウカク</t>
    </rPh>
    <phoneticPr fontId="15"/>
  </si>
  <si>
    <t>○</t>
    <phoneticPr fontId="15"/>
  </si>
  <si>
    <t>○</t>
    <phoneticPr fontId="1"/>
  </si>
  <si>
    <r>
      <t xml:space="preserve">×
</t>
    </r>
    <r>
      <rPr>
        <sz val="6"/>
        <color theme="1"/>
        <rFont val="ＭＳ Ｐゴシック"/>
        <family val="3"/>
        <charset val="128"/>
        <scheme val="minor"/>
      </rPr>
      <t>（育種価不適合）</t>
    </r>
    <rPh sb="3" eb="9">
      <t>イクシュカフテキゴウ</t>
    </rPh>
    <phoneticPr fontId="15"/>
  </si>
  <si>
    <t>○</t>
    <phoneticPr fontId="15"/>
  </si>
  <si>
    <r>
      <t xml:space="preserve">「×印」の合計
</t>
    </r>
    <r>
      <rPr>
        <sz val="4"/>
        <rFont val="ＭＳ Ｐゴシック"/>
        <family val="3"/>
        <charset val="128"/>
      </rPr>
      <t>(「本年期首も×の個体」及び「補充個体」は集計外)</t>
    </r>
    <rPh sb="2" eb="3">
      <t>イン</t>
    </rPh>
    <rPh sb="5" eb="7">
      <t>ゴウケイ</t>
    </rPh>
    <rPh sb="10" eb="12">
      <t>ホンネン</t>
    </rPh>
    <rPh sb="12" eb="14">
      <t>キシュ</t>
    </rPh>
    <rPh sb="17" eb="19">
      <t>コタイ</t>
    </rPh>
    <rPh sb="20" eb="21">
      <t>オヨ</t>
    </rPh>
    <rPh sb="23" eb="25">
      <t>ホジュウ</t>
    </rPh>
    <rPh sb="25" eb="27">
      <t>コタイ</t>
    </rPh>
    <rPh sb="29" eb="31">
      <t>シュウケイ</t>
    </rPh>
    <rPh sb="31" eb="32">
      <t>ガイ</t>
    </rPh>
    <phoneticPr fontId="1"/>
  </si>
  <si>
    <r>
      <t xml:space="preserve">×
</t>
    </r>
    <r>
      <rPr>
        <sz val="6"/>
        <color indexed="8"/>
        <rFont val="ＭＳ Ｐゴシック"/>
        <family val="3"/>
        <charset val="128"/>
      </rPr>
      <t>(育種価不適合)</t>
    </r>
    <rPh sb="3" eb="5">
      <t>イクシュ</t>
    </rPh>
    <rPh sb="5" eb="6">
      <t>カ</t>
    </rPh>
    <rPh sb="6" eb="9">
      <t>フテキゴウ</t>
    </rPh>
    <phoneticPr fontId="1"/>
  </si>
  <si>
    <t>○（○）</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</si>
</sst>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quot;円&quot;"/>
    <numFmt numFmtId="177" formatCode="#,##0_);[Red]\(#,##0\)"/>
    <numFmt numFmtId="178" formatCode="0.0_ "/>
    <numFmt numFmtId="179" formatCode="[$-411]ge\.m\.d;@"/>
    <numFmt numFmtId="180" formatCode="#,##0_ &quot;頭&quot;"/>
  </numFmts>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8"/>
      <name val="ＭＳ Ｐゴシック"/>
      <family val="3"/>
      <charset val="128"/>
      <scheme val="minor"/>
    </font>
    <font>
      <sz val="6"/>
      <name val="ＭＳ Ｐゴシック"/>
      <family val="3"/>
      <charset val="128"/>
      <scheme val="minor"/>
    </font>
    <font>
      <sz val="6"/>
      <color theme="1"/>
      <name val="ＭＳ Ｐゴシック"/>
      <family val="3"/>
      <charset val="128"/>
      <scheme val="minor"/>
    </font>
    <font>
      <sz val="10"/>
      <name val="ＭＳ Ｐゴシック"/>
      <family val="3"/>
      <charset val="128"/>
      <scheme val="minor"/>
    </font>
    <font>
      <sz val="8"/>
      <name val="ＭＳ Ｐゴシック"/>
      <family val="3"/>
      <charset val="128"/>
    </font>
    <font>
      <sz val="4"/>
      <name val="ＭＳ Ｐゴシック"/>
      <family val="3"/>
      <charset val="128"/>
    </font>
    <font>
      <sz val="5"/>
      <name val="ＭＳ Ｐゴシック"/>
      <family val="3"/>
      <charset val="128"/>
    </font>
    <font>
      <strike/>
      <sz val="5"/>
      <name val="ＭＳ Ｐゴシック"/>
      <family val="3"/>
      <charset val="128"/>
    </font>
    <font>
      <sz val="5"/>
      <name val="ＭＳ Ｐゴシック"/>
      <family val="3"/>
      <charset val="128"/>
      <scheme val="minor"/>
    </font>
    <font>
      <sz val="4"/>
      <color theme="1"/>
      <name val="ＭＳ Ｐゴシック"/>
      <family val="3"/>
      <charset val="128"/>
      <scheme val="minor"/>
    </font>
    <font>
      <sz val="6"/>
      <color indexed="8"/>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3" fillId="0" borderId="0"/>
    <xf numFmtId="0" fontId="5" fillId="0" borderId="0">
      <alignment vertical="center"/>
    </xf>
  </cellStyleXfs>
  <cellXfs count="167">
    <xf numFmtId="0" fontId="0" fillId="0" borderId="0" xfId="0">
      <alignment vertical="center"/>
    </xf>
    <xf numFmtId="0" fontId="0" fillId="0" borderId="1" xfId="0" applyBorder="1">
      <alignment vertical="center"/>
    </xf>
    <xf numFmtId="0" fontId="9" fillId="0" borderId="1" xfId="0" applyFont="1" applyBorder="1">
      <alignment vertical="center"/>
    </xf>
    <xf numFmtId="57" fontId="0" fillId="0" borderId="12" xfId="0" applyNumberFormat="1" applyBorder="1" applyAlignment="1">
      <alignment horizontal="left" vertical="center"/>
    </xf>
    <xf numFmtId="0" fontId="0" fillId="0" borderId="12" xfId="0" applyBorder="1" applyAlignment="1">
      <alignment horizontal="left" vertical="center"/>
    </xf>
    <xf numFmtId="0" fontId="7" fillId="0" borderId="12" xfId="0" applyFont="1" applyBorder="1" applyAlignment="1">
      <alignment horizontal="center" vertical="center"/>
    </xf>
    <xf numFmtId="0" fontId="0" fillId="0" borderId="12" xfId="0" applyBorder="1">
      <alignment vertical="center"/>
    </xf>
    <xf numFmtId="0" fontId="9" fillId="0" borderId="3" xfId="0" applyFont="1" applyBorder="1" applyAlignment="1">
      <alignment horizontal="right" vertical="center"/>
    </xf>
    <xf numFmtId="0" fontId="0" fillId="0" borderId="1" xfId="0" quotePrefix="1" applyBorder="1">
      <alignment vertical="center"/>
    </xf>
    <xf numFmtId="0" fontId="0" fillId="0" borderId="2" xfId="0" quotePrefix="1" applyBorder="1">
      <alignment vertical="center"/>
    </xf>
    <xf numFmtId="0" fontId="9" fillId="0" borderId="2" xfId="0" applyFont="1" applyBorder="1">
      <alignment vertical="center"/>
    </xf>
    <xf numFmtId="0" fontId="9" fillId="0" borderId="0" xfId="0" applyFont="1">
      <alignment vertical="center"/>
    </xf>
    <xf numFmtId="0" fontId="0" fillId="0" borderId="2" xfId="0" applyBorder="1">
      <alignment vertical="center"/>
    </xf>
    <xf numFmtId="0" fontId="3" fillId="0" borderId="2" xfId="2" applyBorder="1" applyAlignment="1">
      <alignment horizontal="left"/>
    </xf>
    <xf numFmtId="0" fontId="3" fillId="0" borderId="0" xfId="2" applyAlignment="1">
      <alignment horizontal="left"/>
    </xf>
    <xf numFmtId="179" fontId="0" fillId="0" borderId="0" xfId="0" applyNumberFormat="1">
      <alignment vertical="center"/>
    </xf>
    <xf numFmtId="0" fontId="8" fillId="0" borderId="2" xfId="0" applyFont="1" applyBorder="1">
      <alignment vertical="center"/>
    </xf>
    <xf numFmtId="0" fontId="8" fillId="0" borderId="0" xfId="0" applyFont="1">
      <alignment vertical="center"/>
    </xf>
    <xf numFmtId="49" fontId="0" fillId="0" borderId="0" xfId="0" applyNumberFormat="1">
      <alignment vertical="center"/>
    </xf>
    <xf numFmtId="0" fontId="0" fillId="0" borderId="0" xfId="0" applyAlignment="1">
      <alignment vertical="center" shrinkToFit="1"/>
    </xf>
    <xf numFmtId="49" fontId="0" fillId="0" borderId="12" xfId="0" applyNumberFormat="1" applyBorder="1" applyAlignment="1">
      <alignment horizontal="center" vertical="center"/>
    </xf>
    <xf numFmtId="0" fontId="0" fillId="0" borderId="5" xfId="0" applyBorder="1">
      <alignment vertical="center"/>
    </xf>
    <xf numFmtId="0" fontId="0" fillId="0" borderId="10" xfId="0" applyBorder="1" applyAlignment="1">
      <alignment horizontal="center" vertical="center" wrapText="1"/>
    </xf>
    <xf numFmtId="0" fontId="0" fillId="0" borderId="9" xfId="0" applyBorder="1">
      <alignment vertical="center"/>
    </xf>
    <xf numFmtId="0" fontId="13" fillId="0" borderId="0" xfId="0" applyFont="1" applyAlignment="1">
      <alignment horizontal="center" vertical="center"/>
    </xf>
    <xf numFmtId="0" fontId="11" fillId="0" borderId="0" xfId="0" applyFont="1">
      <alignment vertical="center"/>
    </xf>
    <xf numFmtId="0" fontId="0" fillId="0" borderId="0" xfId="0" applyAlignment="1">
      <alignment horizontal="center" vertical="center"/>
    </xf>
    <xf numFmtId="0" fontId="0" fillId="0" borderId="14" xfId="0" applyBorder="1" applyAlignment="1">
      <alignment horizontal="center" vertical="top"/>
    </xf>
    <xf numFmtId="0" fontId="8" fillId="0" borderId="10" xfId="0" applyFont="1" applyBorder="1" applyAlignment="1">
      <alignment horizontal="center" vertical="top" wrapText="1"/>
    </xf>
    <xf numFmtId="0" fontId="12" fillId="0" borderId="12" xfId="0" applyFont="1" applyBorder="1" applyAlignment="1">
      <alignment horizontal="center" vertical="center" wrapText="1"/>
    </xf>
    <xf numFmtId="0" fontId="6" fillId="0" borderId="0" xfId="0" applyFont="1">
      <alignment vertical="center"/>
    </xf>
    <xf numFmtId="0" fontId="10" fillId="0" borderId="12" xfId="0" applyFont="1" applyBorder="1" applyAlignment="1">
      <alignment horizontal="center" vertical="center" wrapText="1"/>
    </xf>
    <xf numFmtId="0" fontId="0" fillId="0" borderId="12" xfId="0" applyBorder="1" applyAlignment="1">
      <alignment horizontal="center" vertical="center" shrinkToFit="1"/>
    </xf>
    <xf numFmtId="38" fontId="5" fillId="0" borderId="10" xfId="1" applyFont="1" applyFill="1" applyBorder="1" applyAlignment="1">
      <alignment horizontal="right" vertical="center" wrapText="1"/>
    </xf>
    <xf numFmtId="179" fontId="0" fillId="0" borderId="12" xfId="0" applyNumberFormat="1" applyBorder="1">
      <alignment vertical="center"/>
    </xf>
    <xf numFmtId="176" fontId="9" fillId="0" borderId="0" xfId="0" applyNumberFormat="1" applyFont="1" applyAlignment="1">
      <alignment horizontal="right" vertical="center" shrinkToFit="1"/>
    </xf>
    <xf numFmtId="0" fontId="12" fillId="0" borderId="0" xfId="0" applyFont="1">
      <alignment vertical="center"/>
    </xf>
    <xf numFmtId="0" fontId="9" fillId="0" borderId="2" xfId="0" applyFont="1" applyBorder="1" applyAlignment="1">
      <alignment horizontal="right" vertical="center"/>
    </xf>
    <xf numFmtId="0" fontId="0" fillId="0" borderId="10" xfId="0" applyBorder="1" applyAlignment="1">
      <alignment horizontal="center" vertical="center"/>
    </xf>
    <xf numFmtId="0" fontId="10" fillId="0" borderId="14" xfId="0" applyFont="1" applyBorder="1" applyAlignment="1">
      <alignment horizontal="center" vertical="top" wrapText="1"/>
    </xf>
    <xf numFmtId="180" fontId="9" fillId="0" borderId="12" xfId="0" applyNumberFormat="1" applyFont="1" applyBorder="1" applyAlignment="1">
      <alignment horizontal="right" vertical="center" shrinkToFit="1"/>
    </xf>
    <xf numFmtId="0" fontId="12" fillId="0" borderId="0" xfId="0" applyFont="1" applyAlignment="1">
      <alignment horizontal="left" vertical="top"/>
    </xf>
    <xf numFmtId="0" fontId="0" fillId="0" borderId="12" xfId="0" applyBorder="1" applyAlignment="1">
      <alignment horizontal="center" vertical="center"/>
    </xf>
    <xf numFmtId="0" fontId="9" fillId="0" borderId="13" xfId="0" applyFont="1" applyBorder="1" applyAlignment="1">
      <alignment horizontal="right" vertical="center"/>
    </xf>
    <xf numFmtId="0" fontId="12" fillId="0" borderId="12" xfId="0" applyFont="1" applyBorder="1" applyAlignment="1">
      <alignment horizontal="center" vertical="center"/>
    </xf>
    <xf numFmtId="0" fontId="14" fillId="0" borderId="0" xfId="0" applyFont="1" applyAlignment="1">
      <alignment horizontal="left" vertical="center"/>
    </xf>
    <xf numFmtId="177" fontId="12" fillId="0" borderId="12" xfId="0" applyNumberFormat="1" applyFont="1" applyBorder="1" applyAlignment="1">
      <alignment horizontal="right" vertical="center" shrinkToFit="1"/>
    </xf>
    <xf numFmtId="0" fontId="9" fillId="0" borderId="0" xfId="0" applyFont="1" applyAlignment="1">
      <alignment horizontal="center" vertical="center"/>
    </xf>
    <xf numFmtId="0" fontId="9" fillId="0" borderId="0" xfId="0" applyFont="1" applyAlignment="1">
      <alignment horizontal="right" vertical="center"/>
    </xf>
    <xf numFmtId="38" fontId="5" fillId="0" borderId="12" xfId="1" applyFont="1" applyFill="1" applyBorder="1" applyAlignment="1">
      <alignment horizontal="right" vertical="center" wrapText="1"/>
    </xf>
    <xf numFmtId="0" fontId="12" fillId="0" borderId="0" xfId="0" applyFont="1" applyAlignment="1">
      <alignment horizontal="center" vertical="center"/>
    </xf>
    <xf numFmtId="180" fontId="9" fillId="0" borderId="0" xfId="0" applyNumberFormat="1" applyFont="1" applyAlignment="1">
      <alignment horizontal="right" vertical="center" shrinkToFit="1"/>
    </xf>
    <xf numFmtId="176" fontId="9" fillId="0" borderId="0" xfId="0" applyNumberFormat="1" applyFont="1" applyAlignment="1">
      <alignment horizontal="right" vertical="center"/>
    </xf>
    <xf numFmtId="0" fontId="12" fillId="0" borderId="12" xfId="0" applyFont="1" applyBorder="1" applyAlignment="1">
      <alignment horizontal="center" vertical="center" wrapText="1" shrinkToFit="1"/>
    </xf>
    <xf numFmtId="0" fontId="0" fillId="0" borderId="3" xfId="0" applyBorder="1" applyAlignment="1">
      <alignment horizontal="center" vertical="center" wrapText="1"/>
    </xf>
    <xf numFmtId="0" fontId="9" fillId="0" borderId="12" xfId="0" applyFont="1" applyBorder="1" applyAlignment="1">
      <alignment horizontal="center" vertical="center"/>
    </xf>
    <xf numFmtId="0" fontId="9" fillId="0" borderId="2" xfId="0" applyFont="1" applyBorder="1" applyAlignment="1">
      <alignment horizontal="left" vertical="center"/>
    </xf>
    <xf numFmtId="0" fontId="9" fillId="0" borderId="13" xfId="0" applyFont="1" applyBorder="1" applyAlignment="1">
      <alignment horizontal="center" vertical="center"/>
    </xf>
    <xf numFmtId="179" fontId="0" fillId="0" borderId="12" xfId="0" applyNumberFormat="1" applyBorder="1" applyAlignment="1">
      <alignment horizontal="left" vertical="center"/>
    </xf>
    <xf numFmtId="0" fontId="7" fillId="0" borderId="12" xfId="0" applyFont="1" applyBorder="1" applyAlignment="1">
      <alignment horizontal="left" vertical="center"/>
    </xf>
    <xf numFmtId="57" fontId="7" fillId="0" borderId="12" xfId="0" applyNumberFormat="1" applyFont="1" applyBorder="1" applyAlignment="1">
      <alignment horizontal="left" vertical="center" wrapText="1"/>
    </xf>
    <xf numFmtId="0" fontId="7" fillId="0" borderId="12" xfId="0" applyFont="1" applyBorder="1" applyAlignment="1">
      <alignment vertical="center" wrapText="1"/>
    </xf>
    <xf numFmtId="0" fontId="9" fillId="0" borderId="0" xfId="0" applyFont="1" applyAlignment="1">
      <alignment horizontal="left" vertical="center"/>
    </xf>
    <xf numFmtId="0" fontId="20" fillId="0" borderId="14" xfId="0" applyFont="1" applyBorder="1" applyAlignment="1">
      <alignment horizontal="center" vertical="top" wrapText="1"/>
    </xf>
    <xf numFmtId="0" fontId="21" fillId="0" borderId="14" xfId="0" applyFont="1" applyBorder="1" applyAlignment="1">
      <alignment horizontal="center" vertical="top" wrapText="1"/>
    </xf>
    <xf numFmtId="0" fontId="12" fillId="0" borderId="14" xfId="0" applyFont="1" applyBorder="1" applyAlignment="1">
      <alignment horizontal="center" vertical="top" wrapText="1"/>
    </xf>
    <xf numFmtId="38" fontId="9" fillId="0" borderId="12" xfId="1" applyFont="1" applyFill="1" applyBorder="1" applyAlignment="1">
      <alignment horizontal="right" vertical="center" wrapText="1"/>
    </xf>
    <xf numFmtId="38" fontId="9" fillId="0" borderId="10" xfId="1" applyFont="1" applyFill="1" applyBorder="1" applyAlignment="1">
      <alignment horizontal="right"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xf>
    <xf numFmtId="0" fontId="9" fillId="0" borderId="12" xfId="0" applyFont="1" applyBorder="1">
      <alignment vertical="center"/>
    </xf>
    <xf numFmtId="0" fontId="9" fillId="0" borderId="1" xfId="0" quotePrefix="1" applyFont="1" applyBorder="1">
      <alignment vertical="center"/>
    </xf>
    <xf numFmtId="0" fontId="9" fillId="0" borderId="0" xfId="0" quotePrefix="1" applyFont="1">
      <alignment vertical="center"/>
    </xf>
    <xf numFmtId="0" fontId="9" fillId="0" borderId="9" xfId="0" applyFont="1" applyBorder="1">
      <alignment vertical="center"/>
    </xf>
    <xf numFmtId="0" fontId="22" fillId="0" borderId="6" xfId="0" applyFont="1" applyBorder="1" applyAlignment="1">
      <alignment horizontal="center" vertical="top" wrapText="1"/>
    </xf>
    <xf numFmtId="0" fontId="15" fillId="0" borderId="6" xfId="0" applyFont="1" applyBorder="1" applyAlignment="1">
      <alignment horizontal="center" vertical="top" wrapText="1"/>
    </xf>
    <xf numFmtId="0" fontId="9" fillId="0" borderId="12" xfId="0" applyFont="1" applyBorder="1" applyAlignment="1">
      <alignment horizontal="center" vertical="center" shrinkToFit="1"/>
    </xf>
    <xf numFmtId="57" fontId="9" fillId="0" borderId="12" xfId="0" applyNumberFormat="1" applyFont="1" applyBorder="1" applyAlignment="1">
      <alignment horizontal="left" vertical="center"/>
    </xf>
    <xf numFmtId="0" fontId="9" fillId="0" borderId="12" xfId="0" applyFont="1" applyBorder="1" applyAlignment="1">
      <alignment horizontal="left" vertical="center"/>
    </xf>
    <xf numFmtId="0" fontId="14" fillId="0" borderId="12" xfId="0" applyFont="1" applyBorder="1" applyAlignment="1">
      <alignment horizontal="left" vertical="center"/>
    </xf>
    <xf numFmtId="179" fontId="9" fillId="0" borderId="12" xfId="0" applyNumberFormat="1" applyFont="1" applyBorder="1">
      <alignment vertical="center"/>
    </xf>
    <xf numFmtId="0" fontId="9" fillId="0" borderId="15" xfId="0" applyFont="1" applyBorder="1" applyAlignment="1">
      <alignment horizontal="center" vertical="center"/>
    </xf>
    <xf numFmtId="57" fontId="9" fillId="0" borderId="15" xfId="0" applyNumberFormat="1" applyFont="1" applyBorder="1" applyAlignment="1">
      <alignment horizontal="left" vertical="center"/>
    </xf>
    <xf numFmtId="0" fontId="9" fillId="0" borderId="15" xfId="0" applyFont="1" applyBorder="1" applyAlignment="1">
      <alignment horizontal="left" vertical="center"/>
    </xf>
    <xf numFmtId="57"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9" fillId="0" borderId="15" xfId="0" applyFont="1" applyBorder="1" applyAlignment="1">
      <alignment horizontal="right" vertical="center" wrapText="1"/>
    </xf>
    <xf numFmtId="0" fontId="9" fillId="0" borderId="0" xfId="0" applyFont="1" applyAlignment="1">
      <alignment horizontal="right" vertical="center" wrapText="1"/>
    </xf>
    <xf numFmtId="57" fontId="9" fillId="0" borderId="0" xfId="0" applyNumberFormat="1" applyFont="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0" xfId="0" applyFont="1" applyAlignment="1">
      <alignment horizontal="right" vertical="center" shrinkToFit="1"/>
    </xf>
    <xf numFmtId="0" fontId="12" fillId="0" borderId="0" xfId="0" quotePrefix="1" applyFont="1">
      <alignment vertical="center"/>
    </xf>
    <xf numFmtId="0" fontId="0" fillId="0" borderId="13" xfId="0" applyBorder="1" applyAlignment="1">
      <alignment horizontal="center" vertical="center"/>
    </xf>
    <xf numFmtId="0" fontId="12" fillId="0" borderId="3" xfId="0" applyFont="1" applyBorder="1" applyAlignment="1">
      <alignment horizontal="center" vertical="center"/>
    </xf>
    <xf numFmtId="0" fontId="9" fillId="0" borderId="13" xfId="0" applyFont="1" applyBorder="1" applyAlignment="1">
      <alignment horizontal="center" vertical="center"/>
    </xf>
    <xf numFmtId="176" fontId="9" fillId="0" borderId="3" xfId="0" applyNumberFormat="1" applyFont="1" applyBorder="1" applyAlignment="1">
      <alignment horizontal="right" vertical="center"/>
    </xf>
    <xf numFmtId="0" fontId="9" fillId="0" borderId="13" xfId="0" applyFont="1" applyBorder="1" applyAlignment="1">
      <alignment horizontal="right" vertical="center"/>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176" fontId="9" fillId="0" borderId="12" xfId="0" applyNumberFormat="1" applyFont="1" applyBorder="1" applyAlignment="1">
      <alignment horizontal="right" vertical="center"/>
    </xf>
    <xf numFmtId="0" fontId="9" fillId="0" borderId="12" xfId="0" applyFont="1" applyBorder="1" applyAlignment="1">
      <alignment horizontal="right" vertical="center"/>
    </xf>
    <xf numFmtId="0" fontId="9" fillId="0" borderId="12" xfId="0" applyFont="1" applyBorder="1">
      <alignment vertical="center"/>
    </xf>
    <xf numFmtId="0" fontId="0" fillId="0" borderId="2" xfId="0" applyBorder="1" applyAlignment="1">
      <alignment horizontal="center" vertical="center" wrapText="1"/>
    </xf>
    <xf numFmtId="0" fontId="12" fillId="0" borderId="12" xfId="0" applyFont="1" applyBorder="1" applyAlignment="1">
      <alignment horizontal="center" vertical="center"/>
    </xf>
    <xf numFmtId="0" fontId="9" fillId="0" borderId="12" xfId="0" applyFont="1"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lignment vertical="center"/>
    </xf>
    <xf numFmtId="0" fontId="0" fillId="0" borderId="13" xfId="0" applyBorder="1">
      <alignment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xf>
    <xf numFmtId="0" fontId="12" fillId="0" borderId="6" xfId="3" applyFont="1" applyBorder="1" applyAlignment="1">
      <alignment horizontal="center" vertical="top" wrapText="1"/>
    </xf>
    <xf numFmtId="0" fontId="12" fillId="0" borderId="7" xfId="3" applyFont="1" applyBorder="1" applyAlignment="1">
      <alignment horizontal="center" vertical="top" wrapText="1"/>
    </xf>
    <xf numFmtId="179" fontId="9" fillId="0" borderId="8" xfId="3" applyNumberFormat="1" applyFont="1" applyBorder="1" applyAlignment="1">
      <alignment horizontal="center" vertical="center" wrapText="1"/>
    </xf>
    <xf numFmtId="179" fontId="9" fillId="0" borderId="4" xfId="3" applyNumberFormat="1" applyFont="1" applyBorder="1" applyAlignment="1">
      <alignment horizontal="center" vertical="center" wrapText="1"/>
    </xf>
    <xf numFmtId="179" fontId="9" fillId="0" borderId="10" xfId="0" applyNumberFormat="1" applyFont="1" applyBorder="1" applyAlignment="1">
      <alignment horizontal="center" vertical="center" wrapText="1"/>
    </xf>
    <xf numFmtId="179" fontId="9" fillId="0" borderId="11" xfId="0" applyNumberFormat="1" applyFont="1" applyBorder="1" applyAlignment="1">
      <alignment horizontal="center" vertical="center" wrapText="1"/>
    </xf>
    <xf numFmtId="0" fontId="7" fillId="0" borderId="0" xfId="0" applyFont="1" applyAlignment="1">
      <alignment horizontal="center" vertical="top" wrapText="1"/>
    </xf>
    <xf numFmtId="0" fontId="0" fillId="0" borderId="0" xfId="0" applyAlignment="1">
      <alignment horizontal="center" vertical="top"/>
    </xf>
    <xf numFmtId="0" fontId="7" fillId="0" borderId="0" xfId="0" applyFont="1" applyAlignment="1">
      <alignment horizontal="center" vertical="top"/>
    </xf>
    <xf numFmtId="0" fontId="17" fillId="0" borderId="6" xfId="0" applyFont="1" applyBorder="1" applyAlignment="1">
      <alignment horizontal="center" vertical="top" wrapText="1"/>
    </xf>
    <xf numFmtId="0" fontId="17" fillId="0" borderId="7" xfId="0" applyFont="1" applyBorder="1" applyAlignment="1">
      <alignment horizontal="center" vertical="top"/>
    </xf>
    <xf numFmtId="179" fontId="9" fillId="0" borderId="0" xfId="0" applyNumberFormat="1" applyFont="1" applyAlignment="1">
      <alignment horizontal="center" vertical="center" wrapText="1"/>
    </xf>
    <xf numFmtId="0" fontId="0" fillId="0" borderId="2" xfId="0"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wrapText="1"/>
    </xf>
    <xf numFmtId="0" fontId="14" fillId="0" borderId="3" xfId="0" applyFont="1" applyBorder="1" applyAlignment="1">
      <alignment horizontal="left" vertical="center"/>
    </xf>
    <xf numFmtId="0" fontId="14" fillId="0" borderId="13" xfId="0" applyFont="1" applyBorder="1" applyAlignment="1">
      <alignment horizontal="left" vertical="center"/>
    </xf>
    <xf numFmtId="0" fontId="14" fillId="0" borderId="3" xfId="0" applyFont="1" applyBorder="1" applyAlignment="1">
      <alignment horizontal="left"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12" fillId="0" borderId="12" xfId="0" applyFont="1" applyBorder="1" applyAlignment="1">
      <alignment horizontal="left" vertical="center"/>
    </xf>
    <xf numFmtId="0" fontId="0" fillId="0" borderId="12" xfId="0" applyFont="1" applyBorder="1" applyAlignment="1">
      <alignment horizontal="left" vertical="center"/>
    </xf>
    <xf numFmtId="57" fontId="7" fillId="0" borderId="12" xfId="0" applyNumberFormat="1" applyFont="1" applyBorder="1" applyAlignment="1">
      <alignment horizontal="left" vertical="center"/>
    </xf>
    <xf numFmtId="57" fontId="12" fillId="0" borderId="12" xfId="0" applyNumberFormat="1" applyFont="1" applyBorder="1" applyAlignment="1">
      <alignment horizontal="left" vertical="center"/>
    </xf>
    <xf numFmtId="57" fontId="0" fillId="0" borderId="3" xfId="0" applyNumberFormat="1" applyBorder="1" applyAlignment="1">
      <alignment horizontal="center" vertical="center" wrapText="1"/>
    </xf>
    <xf numFmtId="178" fontId="0" fillId="0" borderId="3" xfId="0" applyNumberFormat="1" applyBorder="1" applyAlignment="1">
      <alignment horizontal="center" vertical="center" shrinkToFit="1"/>
    </xf>
    <xf numFmtId="0" fontId="7" fillId="0" borderId="3" xfId="0" applyFont="1" applyBorder="1" applyAlignment="1">
      <alignment horizontal="center" vertical="center" wrapText="1"/>
    </xf>
    <xf numFmtId="38" fontId="7" fillId="0" borderId="12" xfId="1" applyFont="1" applyFill="1" applyBorder="1" applyAlignment="1">
      <alignment horizontal="center" vertical="center" wrapText="1"/>
    </xf>
    <xf numFmtId="57" fontId="9" fillId="0" borderId="3" xfId="0" applyNumberFormat="1" applyFont="1" applyBorder="1" applyAlignment="1">
      <alignment horizontal="center" vertical="center" wrapText="1"/>
    </xf>
    <xf numFmtId="178" fontId="9" fillId="0" borderId="3" xfId="0" applyNumberFormat="1" applyFont="1" applyBorder="1" applyAlignment="1">
      <alignment horizontal="center" vertical="center" shrinkToFit="1"/>
    </xf>
    <xf numFmtId="0" fontId="12" fillId="0" borderId="3" xfId="0" applyFont="1" applyBorder="1" applyAlignment="1">
      <alignment horizontal="center" vertical="center" wrapText="1"/>
    </xf>
    <xf numFmtId="38" fontId="12" fillId="0" borderId="12" xfId="1" applyFont="1" applyFill="1" applyBorder="1" applyAlignment="1">
      <alignment horizontal="center" vertical="center" wrapText="1"/>
    </xf>
    <xf numFmtId="178" fontId="9" fillId="0" borderId="3" xfId="0" applyNumberFormat="1" applyFont="1" applyBorder="1" applyAlignment="1">
      <alignment horizontal="center" vertical="center" wrapText="1"/>
    </xf>
  </cellXfs>
  <cellStyles count="4">
    <cellStyle name="桁区切り" xfId="1" builtinId="6"/>
    <cellStyle name="標準" xfId="0" builtinId="0"/>
    <cellStyle name="標準 2" xfId="3" xr:uid="{491A1ABB-A0E9-41CB-B113-99C50E4FE4BB}"/>
    <cellStyle name="標準_繁殖雌牛台帳１５年度_16年度日義繁殖雌牛台帳"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26</xdr:col>
      <xdr:colOff>205740</xdr:colOff>
      <xdr:row>0</xdr:row>
      <xdr:rowOff>83820</xdr:rowOff>
    </xdr:from>
    <xdr:to>
      <xdr:col>34</xdr:col>
      <xdr:colOff>83820</xdr:colOff>
      <xdr:row>4</xdr:row>
      <xdr:rowOff>53340</xdr:rowOff>
    </xdr:to>
    <xdr:sp macro="" textlink="">
      <xdr:nvSpPr>
        <xdr:cNvPr id="2" name="正方形/長方形 1">
          <a:extLst>
            <a:ext uri="{FF2B5EF4-FFF2-40B4-BE49-F238E27FC236}">
              <a16:creationId xmlns:a16="http://schemas.microsoft.com/office/drawing/2014/main" id="{8960BB15-D1D1-4D16-AD05-7AF957A714CA}"/>
            </a:ext>
          </a:extLst>
        </xdr:cNvPr>
        <xdr:cNvSpPr/>
      </xdr:nvSpPr>
      <xdr:spPr>
        <a:xfrm>
          <a:off x="11971020" y="83820"/>
          <a:ext cx="2514600" cy="60198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rgbClr val="FF0000"/>
              </a:solidFill>
            </a:rPr>
            <a:t>記載例</a:t>
          </a:r>
          <a:endParaRPr kumimoji="1" lang="en-US" altLang="ja-JP" sz="1800">
            <a:solidFill>
              <a:srgbClr val="FF0000"/>
            </a:solidFill>
          </a:endParaRPr>
        </a:p>
        <a:p>
          <a:pPr algn="l"/>
          <a:r>
            <a:rPr kumimoji="1" lang="ja-JP" altLang="en-US" sz="900">
              <a:solidFill>
                <a:srgbClr val="FF0000"/>
              </a:solidFill>
            </a:rPr>
            <a:t>（補完事業・加速化事業両事業に参加の場合）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0</xdr:row>
      <xdr:rowOff>0</xdr:rowOff>
    </xdr:from>
    <xdr:to>
      <xdr:col>34</xdr:col>
      <xdr:colOff>594360</xdr:colOff>
      <xdr:row>3</xdr:row>
      <xdr:rowOff>160020</xdr:rowOff>
    </xdr:to>
    <xdr:sp macro="" textlink="">
      <xdr:nvSpPr>
        <xdr:cNvPr id="5" name="正方形/長方形 4">
          <a:extLst>
            <a:ext uri="{FF2B5EF4-FFF2-40B4-BE49-F238E27FC236}">
              <a16:creationId xmlns:a16="http://schemas.microsoft.com/office/drawing/2014/main" id="{4C85037F-2305-4233-86BA-AF7A78D5E368}"/>
            </a:ext>
          </a:extLst>
        </xdr:cNvPr>
        <xdr:cNvSpPr/>
      </xdr:nvSpPr>
      <xdr:spPr>
        <a:xfrm>
          <a:off x="12481560" y="0"/>
          <a:ext cx="2514600" cy="60198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rgbClr val="FF0000"/>
              </a:solidFill>
            </a:rPr>
            <a:t>記載例</a:t>
          </a:r>
          <a:endParaRPr kumimoji="1" lang="en-US" altLang="ja-JP" sz="1800">
            <a:solidFill>
              <a:srgbClr val="FF0000"/>
            </a:solidFill>
          </a:endParaRPr>
        </a:p>
        <a:p>
          <a:pPr algn="ctr"/>
          <a:r>
            <a:rPr kumimoji="1" lang="ja-JP" altLang="en-US" sz="900">
              <a:solidFill>
                <a:srgbClr val="FF0000"/>
              </a:solidFill>
            </a:rPr>
            <a:t>（補完事業のみに参加の場合）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0</xdr:row>
      <xdr:rowOff>0</xdr:rowOff>
    </xdr:from>
    <xdr:to>
      <xdr:col>34</xdr:col>
      <xdr:colOff>594360</xdr:colOff>
      <xdr:row>3</xdr:row>
      <xdr:rowOff>160020</xdr:rowOff>
    </xdr:to>
    <xdr:sp macro="" textlink="">
      <xdr:nvSpPr>
        <xdr:cNvPr id="4" name="正方形/長方形 3">
          <a:extLst>
            <a:ext uri="{FF2B5EF4-FFF2-40B4-BE49-F238E27FC236}">
              <a16:creationId xmlns:a16="http://schemas.microsoft.com/office/drawing/2014/main" id="{B59970A7-F385-4774-95F4-3536DA653154}"/>
            </a:ext>
          </a:extLst>
        </xdr:cNvPr>
        <xdr:cNvSpPr/>
      </xdr:nvSpPr>
      <xdr:spPr>
        <a:xfrm>
          <a:off x="12481560" y="0"/>
          <a:ext cx="2514600" cy="60198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rgbClr val="FF0000"/>
              </a:solidFill>
            </a:rPr>
            <a:t>記載例</a:t>
          </a:r>
          <a:endParaRPr kumimoji="1" lang="en-US" altLang="ja-JP" sz="1800">
            <a:solidFill>
              <a:srgbClr val="FF0000"/>
            </a:solidFill>
          </a:endParaRPr>
        </a:p>
        <a:p>
          <a:pPr algn="ctr"/>
          <a:r>
            <a:rPr kumimoji="1" lang="ja-JP" altLang="en-US" sz="900">
              <a:solidFill>
                <a:srgbClr val="FF0000"/>
              </a:solidFill>
            </a:rPr>
            <a:t>（加速化事業のみに参加の場合）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9"/>
  <sheetViews>
    <sheetView tabSelected="1" zoomScaleNormal="100" zoomScaleSheetLayoutView="70" zoomScalePageLayoutView="80" workbookViewId="0">
      <pane ySplit="1" topLeftCell="A2" activePane="bottomLeft" state="frozen"/>
      <selection pane="bottomLeft"/>
    </sheetView>
  </sheetViews>
  <sheetFormatPr defaultColWidth="9" defaultRowHeight="13.2" x14ac:dyDescent="0.2"/>
  <cols>
    <col min="1" max="1" width="2.88671875" customWidth="1"/>
    <col min="2" max="2" width="3.44140625" customWidth="1"/>
    <col min="3" max="3" width="14.44140625" customWidth="1"/>
    <col min="4" max="5" width="12.109375" customWidth="1"/>
    <col min="6" max="6" width="9.109375" customWidth="1"/>
    <col min="7" max="7" width="6.33203125" customWidth="1"/>
    <col min="8" max="8" width="4.109375" customWidth="1"/>
    <col min="9" max="9" width="0.21875" customWidth="1"/>
    <col min="10" max="11" width="10.21875" customWidth="1"/>
    <col min="12" max="12" width="0.21875" customWidth="1"/>
    <col min="13" max="13" width="6.33203125" customWidth="1"/>
    <col min="14" max="14" width="4.109375" customWidth="1"/>
    <col min="15" max="15" width="6.88671875" customWidth="1"/>
    <col min="16" max="16" width="9.21875" customWidth="1"/>
    <col min="17" max="17" width="5.6640625" customWidth="1"/>
    <col min="18" max="18" width="7" customWidth="1"/>
    <col min="19" max="19" width="9.109375" customWidth="1"/>
    <col min="20" max="20" width="4.109375" customWidth="1"/>
    <col min="21" max="21" width="8.21875" customWidth="1"/>
    <col min="22" max="22" width="0.77734375" customWidth="1"/>
    <col min="23" max="23" width="6.44140625" customWidth="1"/>
    <col min="24" max="25" width="8.77734375" customWidth="1"/>
    <col min="26" max="26" width="0.6640625" customWidth="1"/>
    <col min="27" max="27" width="9.44140625" customWidth="1"/>
    <col min="28" max="28" width="0.6640625" customWidth="1"/>
    <col min="29" max="34" width="4.6640625" customWidth="1"/>
    <col min="35" max="35" width="10.6640625" customWidth="1"/>
  </cols>
  <sheetData>
    <row r="1" spans="1:27" s="11" customFormat="1" ht="15" customHeight="1" x14ac:dyDescent="0.2">
      <c r="A1" s="11" t="s">
        <v>0</v>
      </c>
    </row>
    <row r="2" spans="1:27" s="11" customFormat="1" ht="15" customHeight="1" x14ac:dyDescent="0.2">
      <c r="B2" s="11" t="s">
        <v>98</v>
      </c>
    </row>
    <row r="3" spans="1:27" s="11" customFormat="1" ht="5.25" customHeight="1" x14ac:dyDescent="0.2"/>
    <row r="4" spans="1:27" s="11" customFormat="1" ht="15" customHeight="1" x14ac:dyDescent="0.2">
      <c r="A4" s="2"/>
      <c r="B4" s="2" t="s">
        <v>57</v>
      </c>
      <c r="C4" s="2"/>
      <c r="D4" s="2"/>
      <c r="E4" s="71"/>
      <c r="F4" s="72"/>
    </row>
    <row r="5" spans="1:27" ht="15" customHeight="1" x14ac:dyDescent="0.2">
      <c r="A5" s="1"/>
      <c r="B5" s="1" t="s">
        <v>17</v>
      </c>
      <c r="C5" s="8"/>
      <c r="D5" s="1"/>
      <c r="E5" s="9"/>
      <c r="F5" s="9"/>
    </row>
    <row r="6" spans="1:27" ht="15" customHeight="1" x14ac:dyDescent="0.2">
      <c r="A6" s="1"/>
      <c r="B6" s="1" t="s">
        <v>18</v>
      </c>
      <c r="C6" s="2"/>
      <c r="D6" s="2"/>
      <c r="E6" s="10"/>
      <c r="F6" s="10"/>
    </row>
    <row r="7" spans="1:27" ht="15" customHeight="1" x14ac:dyDescent="0.2">
      <c r="A7" s="12"/>
      <c r="B7" s="12" t="s">
        <v>19</v>
      </c>
      <c r="C7" s="13"/>
      <c r="D7" s="13"/>
      <c r="E7" s="13"/>
      <c r="F7" s="14"/>
      <c r="P7" s="140"/>
      <c r="Q7" s="140"/>
      <c r="R7" s="140"/>
      <c r="S7" s="140"/>
      <c r="AA7" s="15"/>
    </row>
    <row r="8" spans="1:27" ht="15" customHeight="1" x14ac:dyDescent="0.2">
      <c r="A8" s="16"/>
      <c r="B8" s="10" t="s">
        <v>45</v>
      </c>
      <c r="C8" s="12"/>
      <c r="D8" s="12"/>
      <c r="E8" s="12"/>
      <c r="F8" s="12"/>
      <c r="P8" s="26"/>
      <c r="Q8" s="26"/>
    </row>
    <row r="9" spans="1:27" ht="15" customHeight="1" x14ac:dyDescent="0.2">
      <c r="B9" s="17"/>
      <c r="F9" s="18" t="s">
        <v>35</v>
      </c>
      <c r="P9" s="135"/>
      <c r="Q9" s="136"/>
      <c r="R9" s="135"/>
      <c r="S9" s="137"/>
      <c r="Y9" s="19"/>
      <c r="Z9" s="19"/>
    </row>
    <row r="10" spans="1:27" ht="15" customHeight="1" x14ac:dyDescent="0.2">
      <c r="B10" s="17"/>
      <c r="F10" s="20" t="s">
        <v>36</v>
      </c>
      <c r="G10" s="119"/>
      <c r="H10" s="120"/>
      <c r="I10" s="119"/>
      <c r="J10" s="120"/>
      <c r="K10" s="119"/>
      <c r="L10" s="120"/>
      <c r="M10" s="119"/>
      <c r="N10" s="120"/>
      <c r="Y10" s="19"/>
      <c r="Z10" s="19"/>
    </row>
    <row r="11" spans="1:27" ht="15" customHeight="1" x14ac:dyDescent="0.2">
      <c r="B11" s="17"/>
      <c r="F11" s="42" t="s">
        <v>37</v>
      </c>
      <c r="G11" s="119"/>
      <c r="H11" s="120"/>
      <c r="I11" s="119"/>
      <c r="J11" s="120"/>
      <c r="K11" s="119"/>
      <c r="L11" s="120"/>
      <c r="M11" s="119"/>
      <c r="N11" s="120"/>
      <c r="Y11" s="19"/>
      <c r="Z11" s="19"/>
    </row>
    <row r="12" spans="1:27" ht="30" customHeight="1" x14ac:dyDescent="0.2">
      <c r="B12" s="17"/>
      <c r="F12" s="42" t="s">
        <v>38</v>
      </c>
      <c r="G12" s="119"/>
      <c r="H12" s="120"/>
      <c r="I12" s="119"/>
      <c r="J12" s="120"/>
      <c r="K12" s="119"/>
      <c r="L12" s="120"/>
      <c r="M12" s="119"/>
      <c r="N12" s="120"/>
      <c r="Y12" s="19"/>
      <c r="Z12" s="19"/>
    </row>
    <row r="13" spans="1:27" ht="5.25" customHeight="1" x14ac:dyDescent="0.2"/>
    <row r="14" spans="1:27" ht="12.9" customHeight="1" x14ac:dyDescent="0.2">
      <c r="A14" s="21"/>
      <c r="B14" s="21"/>
      <c r="C14" s="21"/>
      <c r="D14" s="21"/>
      <c r="E14" s="21"/>
      <c r="F14" s="21"/>
      <c r="G14" s="141"/>
      <c r="H14" s="141"/>
      <c r="I14" s="141"/>
      <c r="J14" s="141"/>
      <c r="K14" s="141"/>
      <c r="L14" s="141"/>
      <c r="M14" s="141"/>
      <c r="N14" s="114"/>
      <c r="O14" s="117" t="s">
        <v>14</v>
      </c>
      <c r="P14" s="116"/>
      <c r="Q14" s="116"/>
      <c r="R14" s="116"/>
      <c r="S14" s="96"/>
      <c r="T14" s="99" t="s">
        <v>103</v>
      </c>
      <c r="U14" s="100"/>
      <c r="V14" s="22"/>
    </row>
    <row r="15" spans="1:27" ht="12.9" customHeight="1" x14ac:dyDescent="0.2">
      <c r="A15" s="23"/>
      <c r="B15" s="23"/>
      <c r="C15" s="23"/>
      <c r="D15" s="23"/>
      <c r="E15" s="23"/>
      <c r="F15" s="23"/>
      <c r="G15" s="141" t="s">
        <v>118</v>
      </c>
      <c r="H15" s="141"/>
      <c r="I15" s="141"/>
      <c r="J15" s="141"/>
      <c r="K15" s="113" t="s">
        <v>43</v>
      </c>
      <c r="L15" s="141"/>
      <c r="M15" s="141"/>
      <c r="N15" s="114"/>
      <c r="O15" s="117" t="s">
        <v>10</v>
      </c>
      <c r="P15" s="116"/>
      <c r="Q15" s="96"/>
      <c r="R15" s="117" t="s">
        <v>12</v>
      </c>
      <c r="S15" s="96"/>
      <c r="T15" s="101"/>
      <c r="U15" s="102"/>
      <c r="V15" s="22"/>
      <c r="X15" s="24"/>
    </row>
    <row r="16" spans="1:27" ht="12.9" hidden="1" customHeight="1" x14ac:dyDescent="0.2">
      <c r="A16" s="23"/>
      <c r="B16" s="23"/>
      <c r="C16" s="23"/>
      <c r="D16" s="23"/>
      <c r="E16" s="23"/>
      <c r="F16" s="23"/>
      <c r="G16" s="146" t="s">
        <v>46</v>
      </c>
      <c r="H16" s="147"/>
      <c r="I16" s="146"/>
      <c r="J16" s="147"/>
      <c r="K16" s="146"/>
      <c r="L16" s="147"/>
      <c r="M16" s="146" t="s">
        <v>8</v>
      </c>
      <c r="N16" s="147"/>
      <c r="O16" s="121" t="s">
        <v>13</v>
      </c>
      <c r="P16" s="123" t="s">
        <v>104</v>
      </c>
      <c r="Q16" s="121" t="s">
        <v>11</v>
      </c>
      <c r="R16" s="121" t="s">
        <v>13</v>
      </c>
      <c r="S16" s="123" t="s">
        <v>105</v>
      </c>
      <c r="T16" s="103"/>
      <c r="U16" s="104"/>
      <c r="V16" s="22"/>
    </row>
    <row r="17" spans="1:35" ht="15" customHeight="1" x14ac:dyDescent="0.2">
      <c r="A17" s="23"/>
      <c r="B17" s="23"/>
      <c r="C17" s="23"/>
      <c r="D17" s="23"/>
      <c r="E17" s="23"/>
      <c r="F17" s="23"/>
      <c r="G17" s="142"/>
      <c r="H17" s="143"/>
      <c r="I17" s="142" t="s">
        <v>8</v>
      </c>
      <c r="J17" s="143"/>
      <c r="K17" s="142" t="s">
        <v>46</v>
      </c>
      <c r="L17" s="143"/>
      <c r="M17" s="142"/>
      <c r="N17" s="143"/>
      <c r="O17" s="122"/>
      <c r="P17" s="124"/>
      <c r="Q17" s="122"/>
      <c r="R17" s="122"/>
      <c r="S17" s="124"/>
      <c r="T17" s="103"/>
      <c r="U17" s="104"/>
      <c r="V17" s="22"/>
    </row>
    <row r="18" spans="1:35" ht="14.1" customHeight="1" x14ac:dyDescent="0.2">
      <c r="A18" s="23"/>
      <c r="B18" s="23"/>
      <c r="C18" s="23"/>
      <c r="D18" s="23"/>
      <c r="E18" s="23"/>
      <c r="F18" s="23"/>
      <c r="G18" s="144"/>
      <c r="H18" s="145"/>
      <c r="I18" s="144"/>
      <c r="J18" s="145"/>
      <c r="K18" s="144"/>
      <c r="L18" s="145"/>
      <c r="M18" s="144"/>
      <c r="N18" s="145"/>
      <c r="O18" s="122"/>
      <c r="P18" s="124"/>
      <c r="Q18" s="122"/>
      <c r="R18" s="122"/>
      <c r="S18" s="124"/>
      <c r="T18" s="105"/>
      <c r="U18" s="106"/>
      <c r="V18" s="22"/>
      <c r="W18" s="11" t="s">
        <v>41</v>
      </c>
      <c r="AA18" t="s">
        <v>25</v>
      </c>
      <c r="AC18" t="s">
        <v>25</v>
      </c>
    </row>
    <row r="19" spans="1:35" ht="18" customHeight="1" x14ac:dyDescent="0.2">
      <c r="A19" s="23"/>
      <c r="B19" s="23"/>
      <c r="C19" s="23"/>
      <c r="D19" s="23"/>
      <c r="E19" s="23"/>
      <c r="F19" s="23"/>
      <c r="G19" s="133">
        <v>44562</v>
      </c>
      <c r="H19" s="134"/>
      <c r="I19" s="131">
        <v>44926</v>
      </c>
      <c r="J19" s="132"/>
      <c r="K19" s="131">
        <v>44927</v>
      </c>
      <c r="L19" s="132"/>
      <c r="M19" s="133">
        <v>45291</v>
      </c>
      <c r="N19" s="134"/>
      <c r="O19" s="73"/>
      <c r="P19" s="69"/>
      <c r="Q19" s="69"/>
      <c r="R19" s="69"/>
      <c r="S19" s="69"/>
      <c r="T19" s="125" t="s">
        <v>106</v>
      </c>
      <c r="U19" s="127" t="s">
        <v>54</v>
      </c>
      <c r="V19" s="38"/>
      <c r="W19" s="2" t="s">
        <v>42</v>
      </c>
      <c r="X19" s="1"/>
      <c r="Y19" s="1"/>
      <c r="AA19" s="25" t="s">
        <v>26</v>
      </c>
      <c r="AC19" t="s">
        <v>27</v>
      </c>
    </row>
    <row r="20" spans="1:35" ht="49.95" customHeight="1" x14ac:dyDescent="0.2">
      <c r="A20" s="27" t="s">
        <v>1</v>
      </c>
      <c r="B20" s="65" t="s">
        <v>102</v>
      </c>
      <c r="C20" s="39" t="s">
        <v>9</v>
      </c>
      <c r="D20" s="39" t="s">
        <v>7</v>
      </c>
      <c r="E20" s="39" t="s">
        <v>6</v>
      </c>
      <c r="F20" s="39" t="s">
        <v>5</v>
      </c>
      <c r="G20" s="138" t="s">
        <v>99</v>
      </c>
      <c r="H20" s="139"/>
      <c r="I20" s="129" t="s">
        <v>99</v>
      </c>
      <c r="J20" s="130"/>
      <c r="K20" s="129" t="s">
        <v>99</v>
      </c>
      <c r="L20" s="130"/>
      <c r="M20" s="138" t="s">
        <v>99</v>
      </c>
      <c r="N20" s="139"/>
      <c r="O20" s="63" t="s">
        <v>100</v>
      </c>
      <c r="P20" s="64" t="s">
        <v>107</v>
      </c>
      <c r="Q20" s="74"/>
      <c r="R20" s="63" t="s">
        <v>101</v>
      </c>
      <c r="S20" s="75"/>
      <c r="T20" s="126"/>
      <c r="U20" s="128"/>
      <c r="V20" s="28"/>
      <c r="W20" s="29" t="s">
        <v>108</v>
      </c>
      <c r="X20" s="53" t="s">
        <v>109</v>
      </c>
      <c r="Y20" s="29" t="s">
        <v>40</v>
      </c>
      <c r="Z20" s="30" t="s">
        <v>39</v>
      </c>
      <c r="AA20" s="31" t="s">
        <v>24</v>
      </c>
      <c r="AC20" s="31" t="s">
        <v>28</v>
      </c>
      <c r="AD20" s="31" t="s">
        <v>29</v>
      </c>
      <c r="AE20" s="31" t="s">
        <v>30</v>
      </c>
      <c r="AF20" s="31" t="s">
        <v>31</v>
      </c>
      <c r="AG20" s="31" t="s">
        <v>32</v>
      </c>
      <c r="AH20" s="31" t="s">
        <v>33</v>
      </c>
      <c r="AI20" s="31" t="s">
        <v>34</v>
      </c>
    </row>
    <row r="21" spans="1:35" ht="23.1" customHeight="1" x14ac:dyDescent="0.2">
      <c r="A21" s="32">
        <v>1</v>
      </c>
      <c r="B21" s="42"/>
      <c r="C21" s="3"/>
      <c r="D21" s="4"/>
      <c r="E21" s="4"/>
      <c r="F21" s="3"/>
      <c r="G21" s="118"/>
      <c r="H21" s="114"/>
      <c r="I21" s="54"/>
      <c r="J21" s="110"/>
      <c r="K21" s="110"/>
      <c r="L21" s="94"/>
      <c r="M21" s="118"/>
      <c r="N21" s="114"/>
      <c r="O21" s="5"/>
      <c r="P21" s="158"/>
      <c r="Q21" s="159" t="str">
        <f t="shared" ref="Q21:Q40" si="0">IF(ISBLANK(F21),"",IF(ISBLANK(P21),"",DATEDIF(F21,P21,"d")/30.4))</f>
        <v/>
      </c>
      <c r="R21" s="160"/>
      <c r="S21" s="158"/>
      <c r="T21" s="161"/>
      <c r="U21" s="49"/>
      <c r="V21" s="33"/>
      <c r="W21" s="59"/>
      <c r="X21" s="155"/>
      <c r="Y21" s="156"/>
      <c r="AA21" s="34" t="str">
        <f t="shared" ref="AA21:AA40" si="1">IF(ISBLANK(F21),"",EDATE(F21,9))</f>
        <v/>
      </c>
      <c r="AC21" s="42"/>
      <c r="AD21" s="42"/>
      <c r="AE21" s="42"/>
      <c r="AF21" s="42"/>
      <c r="AG21" s="42"/>
      <c r="AH21" s="42"/>
      <c r="AI21" s="6"/>
    </row>
    <row r="22" spans="1:35" ht="23.1" customHeight="1" x14ac:dyDescent="0.2">
      <c r="A22" s="32">
        <v>2</v>
      </c>
      <c r="B22" s="42"/>
      <c r="C22" s="3"/>
      <c r="D22" s="4"/>
      <c r="E22" s="4"/>
      <c r="F22" s="3"/>
      <c r="G22" s="113"/>
      <c r="H22" s="114"/>
      <c r="I22" s="54"/>
      <c r="J22" s="110"/>
      <c r="K22" s="110"/>
      <c r="L22" s="94"/>
      <c r="M22" s="113"/>
      <c r="N22" s="114"/>
      <c r="O22" s="5"/>
      <c r="P22" s="158"/>
      <c r="Q22" s="159" t="str">
        <f t="shared" si="0"/>
        <v/>
      </c>
      <c r="R22" s="160"/>
      <c r="S22" s="158"/>
      <c r="T22" s="161"/>
      <c r="U22" s="49"/>
      <c r="V22" s="33"/>
      <c r="W22" s="59"/>
      <c r="X22" s="155"/>
      <c r="Y22" s="156"/>
      <c r="AA22" s="34" t="str">
        <f t="shared" si="1"/>
        <v/>
      </c>
      <c r="AC22" s="42"/>
      <c r="AD22" s="42"/>
      <c r="AE22" s="42"/>
      <c r="AF22" s="42"/>
      <c r="AG22" s="42"/>
      <c r="AH22" s="42"/>
      <c r="AI22" s="6"/>
    </row>
    <row r="23" spans="1:35" ht="23.1" customHeight="1" x14ac:dyDescent="0.2">
      <c r="A23" s="32">
        <v>3</v>
      </c>
      <c r="B23" s="42"/>
      <c r="C23" s="3"/>
      <c r="D23" s="4"/>
      <c r="E23" s="4"/>
      <c r="F23" s="3"/>
      <c r="G23" s="118"/>
      <c r="H23" s="114"/>
      <c r="I23" s="54"/>
      <c r="J23" s="110"/>
      <c r="K23" s="110"/>
      <c r="L23" s="94"/>
      <c r="M23" s="118"/>
      <c r="N23" s="114"/>
      <c r="O23" s="5"/>
      <c r="P23" s="158"/>
      <c r="Q23" s="159" t="str">
        <f t="shared" si="0"/>
        <v/>
      </c>
      <c r="R23" s="160"/>
      <c r="S23" s="54"/>
      <c r="T23" s="161"/>
      <c r="U23" s="49"/>
      <c r="V23" s="33"/>
      <c r="W23" s="59"/>
      <c r="X23" s="155"/>
      <c r="Y23" s="156"/>
      <c r="AA23" s="34" t="str">
        <f t="shared" si="1"/>
        <v/>
      </c>
      <c r="AC23" s="42"/>
      <c r="AD23" s="42"/>
      <c r="AE23" s="42"/>
      <c r="AF23" s="42"/>
      <c r="AG23" s="42"/>
      <c r="AH23" s="42"/>
      <c r="AI23" s="6"/>
    </row>
    <row r="24" spans="1:35" ht="23.1" customHeight="1" x14ac:dyDescent="0.2">
      <c r="A24" s="32">
        <v>4</v>
      </c>
      <c r="B24" s="42"/>
      <c r="C24" s="3"/>
      <c r="D24" s="4"/>
      <c r="E24" s="4"/>
      <c r="F24" s="3"/>
      <c r="G24" s="113"/>
      <c r="H24" s="114"/>
      <c r="I24" s="54"/>
      <c r="J24" s="110"/>
      <c r="K24" s="110"/>
      <c r="L24" s="94"/>
      <c r="M24" s="113"/>
      <c r="N24" s="114"/>
      <c r="O24" s="5"/>
      <c r="P24" s="158"/>
      <c r="Q24" s="159" t="str">
        <f t="shared" si="0"/>
        <v/>
      </c>
      <c r="R24" s="160"/>
      <c r="S24" s="54"/>
      <c r="T24" s="161"/>
      <c r="U24" s="49"/>
      <c r="V24" s="33"/>
      <c r="W24" s="59"/>
      <c r="X24" s="155"/>
      <c r="Y24" s="156"/>
      <c r="AA24" s="34" t="str">
        <f t="shared" si="1"/>
        <v/>
      </c>
      <c r="AC24" s="42"/>
      <c r="AD24" s="42"/>
      <c r="AE24" s="42"/>
      <c r="AF24" s="42"/>
      <c r="AG24" s="42"/>
      <c r="AH24" s="42"/>
      <c r="AI24" s="6"/>
    </row>
    <row r="25" spans="1:35" ht="23.1" customHeight="1" x14ac:dyDescent="0.2">
      <c r="A25" s="32">
        <v>5</v>
      </c>
      <c r="B25" s="42"/>
      <c r="C25" s="3"/>
      <c r="D25" s="4"/>
      <c r="E25" s="4"/>
      <c r="F25" s="3"/>
      <c r="G25" s="113"/>
      <c r="H25" s="114"/>
      <c r="I25" s="54"/>
      <c r="J25" s="110"/>
      <c r="K25" s="110"/>
      <c r="L25" s="94"/>
      <c r="M25" s="113"/>
      <c r="N25" s="114"/>
      <c r="O25" s="5"/>
      <c r="P25" s="158"/>
      <c r="Q25" s="159" t="str">
        <f t="shared" si="0"/>
        <v/>
      </c>
      <c r="R25" s="160"/>
      <c r="S25" s="54"/>
      <c r="T25" s="161"/>
      <c r="U25" s="49"/>
      <c r="V25" s="33"/>
      <c r="W25" s="59"/>
      <c r="X25" s="155"/>
      <c r="Y25" s="156"/>
      <c r="AA25" s="34" t="str">
        <f t="shared" si="1"/>
        <v/>
      </c>
      <c r="AC25" s="42"/>
      <c r="AD25" s="42"/>
      <c r="AE25" s="42"/>
      <c r="AF25" s="42"/>
      <c r="AG25" s="42"/>
      <c r="AH25" s="42"/>
      <c r="AI25" s="6"/>
    </row>
    <row r="26" spans="1:35" ht="23.1" customHeight="1" x14ac:dyDescent="0.2">
      <c r="A26" s="32">
        <v>6</v>
      </c>
      <c r="B26" s="42"/>
      <c r="C26" s="3"/>
      <c r="D26" s="4"/>
      <c r="E26" s="4"/>
      <c r="F26" s="3"/>
      <c r="G26" s="118"/>
      <c r="H26" s="114"/>
      <c r="I26" s="54"/>
      <c r="J26" s="110"/>
      <c r="K26" s="110"/>
      <c r="L26" s="94">
        <v>7</v>
      </c>
      <c r="M26" s="118"/>
      <c r="N26" s="114"/>
      <c r="O26" s="5"/>
      <c r="P26" s="158"/>
      <c r="Q26" s="159" t="str">
        <f t="shared" si="0"/>
        <v/>
      </c>
      <c r="R26" s="160"/>
      <c r="S26" s="54"/>
      <c r="T26" s="161"/>
      <c r="U26" s="49"/>
      <c r="V26" s="33"/>
      <c r="W26" s="59"/>
      <c r="X26" s="155"/>
      <c r="Y26" s="156"/>
      <c r="AA26" s="34" t="str">
        <f t="shared" si="1"/>
        <v/>
      </c>
      <c r="AC26" s="42"/>
      <c r="AD26" s="42"/>
      <c r="AE26" s="42"/>
      <c r="AF26" s="42"/>
      <c r="AG26" s="42"/>
      <c r="AH26" s="42"/>
      <c r="AI26" s="6"/>
    </row>
    <row r="27" spans="1:35" ht="23.1" customHeight="1" x14ac:dyDescent="0.2">
      <c r="A27" s="32">
        <v>7</v>
      </c>
      <c r="B27" s="42"/>
      <c r="C27" s="3"/>
      <c r="D27" s="4"/>
      <c r="E27" s="4"/>
      <c r="F27" s="3"/>
      <c r="G27" s="118"/>
      <c r="H27" s="114"/>
      <c r="I27" s="54"/>
      <c r="J27" s="110"/>
      <c r="K27" s="110"/>
      <c r="L27" s="94"/>
      <c r="M27" s="118"/>
      <c r="N27" s="114"/>
      <c r="O27" s="5"/>
      <c r="P27" s="158"/>
      <c r="Q27" s="159" t="str">
        <f t="shared" si="0"/>
        <v/>
      </c>
      <c r="R27" s="160"/>
      <c r="S27" s="54"/>
      <c r="T27" s="161"/>
      <c r="U27" s="49"/>
      <c r="V27" s="33"/>
      <c r="W27" s="59"/>
      <c r="X27" s="155"/>
      <c r="Y27" s="156"/>
      <c r="AA27" s="34" t="str">
        <f t="shared" si="1"/>
        <v/>
      </c>
      <c r="AC27" s="42"/>
      <c r="AD27" s="42"/>
      <c r="AE27" s="42"/>
      <c r="AF27" s="42"/>
      <c r="AG27" s="42"/>
      <c r="AH27" s="42"/>
      <c r="AI27" s="6"/>
    </row>
    <row r="28" spans="1:35" ht="23.1" customHeight="1" x14ac:dyDescent="0.2">
      <c r="A28" s="32">
        <v>8</v>
      </c>
      <c r="B28" s="42"/>
      <c r="C28" s="3"/>
      <c r="D28" s="4"/>
      <c r="E28" s="4"/>
      <c r="F28" s="3"/>
      <c r="G28" s="118"/>
      <c r="H28" s="114"/>
      <c r="I28" s="54"/>
      <c r="J28" s="110"/>
      <c r="K28" s="110"/>
      <c r="L28" s="94"/>
      <c r="M28" s="118"/>
      <c r="N28" s="114"/>
      <c r="O28" s="5"/>
      <c r="P28" s="158"/>
      <c r="Q28" s="159" t="str">
        <f t="shared" si="0"/>
        <v/>
      </c>
      <c r="R28" s="160"/>
      <c r="S28" s="54"/>
      <c r="T28" s="161"/>
      <c r="U28" s="49"/>
      <c r="V28" s="33"/>
      <c r="W28" s="59"/>
      <c r="X28" s="155"/>
      <c r="Y28" s="156"/>
      <c r="AA28" s="34" t="str">
        <f t="shared" si="1"/>
        <v/>
      </c>
      <c r="AC28" s="42"/>
      <c r="AD28" s="42"/>
      <c r="AE28" s="42"/>
      <c r="AF28" s="42"/>
      <c r="AG28" s="42"/>
      <c r="AH28" s="42"/>
      <c r="AI28" s="6"/>
    </row>
    <row r="29" spans="1:35" ht="23.1" customHeight="1" x14ac:dyDescent="0.2">
      <c r="A29" s="32">
        <v>9</v>
      </c>
      <c r="B29" s="42"/>
      <c r="C29" s="3"/>
      <c r="D29" s="4"/>
      <c r="E29" s="4"/>
      <c r="F29" s="3"/>
      <c r="G29" s="118"/>
      <c r="H29" s="114"/>
      <c r="I29" s="54"/>
      <c r="J29" s="110"/>
      <c r="K29" s="110"/>
      <c r="L29" s="94"/>
      <c r="M29" s="118"/>
      <c r="N29" s="114"/>
      <c r="O29" s="5"/>
      <c r="P29" s="158"/>
      <c r="Q29" s="159" t="str">
        <f t="shared" si="0"/>
        <v/>
      </c>
      <c r="R29" s="160"/>
      <c r="S29" s="54"/>
      <c r="T29" s="161"/>
      <c r="U29" s="49"/>
      <c r="V29" s="33"/>
      <c r="W29" s="59"/>
      <c r="X29" s="155"/>
      <c r="Y29" s="156"/>
      <c r="AA29" s="34" t="str">
        <f t="shared" si="1"/>
        <v/>
      </c>
      <c r="AC29" s="42"/>
      <c r="AD29" s="42"/>
      <c r="AE29" s="42"/>
      <c r="AF29" s="42"/>
      <c r="AG29" s="42"/>
      <c r="AH29" s="42"/>
      <c r="AI29" s="6"/>
    </row>
    <row r="30" spans="1:35" ht="23.1" customHeight="1" x14ac:dyDescent="0.2">
      <c r="A30" s="32">
        <v>10</v>
      </c>
      <c r="B30" s="42"/>
      <c r="C30" s="3"/>
      <c r="D30" s="4"/>
      <c r="E30" s="4"/>
      <c r="F30" s="3"/>
      <c r="G30" s="118"/>
      <c r="H30" s="114"/>
      <c r="I30" s="54"/>
      <c r="J30" s="110"/>
      <c r="K30" s="110"/>
      <c r="L30" s="94"/>
      <c r="M30" s="118"/>
      <c r="N30" s="114"/>
      <c r="O30" s="5"/>
      <c r="P30" s="158"/>
      <c r="Q30" s="159" t="str">
        <f t="shared" si="0"/>
        <v/>
      </c>
      <c r="R30" s="160"/>
      <c r="S30" s="54"/>
      <c r="T30" s="161"/>
      <c r="U30" s="49"/>
      <c r="V30" s="33"/>
      <c r="W30" s="59"/>
      <c r="X30" s="155"/>
      <c r="Y30" s="156"/>
      <c r="AA30" s="34" t="str">
        <f t="shared" si="1"/>
        <v/>
      </c>
      <c r="AC30" s="42"/>
      <c r="AD30" s="42"/>
      <c r="AE30" s="42"/>
      <c r="AF30" s="42"/>
      <c r="AG30" s="42"/>
      <c r="AH30" s="42"/>
      <c r="AI30" s="6"/>
    </row>
    <row r="31" spans="1:35" ht="23.1" customHeight="1" x14ac:dyDescent="0.2">
      <c r="A31" s="32">
        <v>11</v>
      </c>
      <c r="B31" s="42"/>
      <c r="C31" s="3"/>
      <c r="D31" s="4"/>
      <c r="E31" s="4"/>
      <c r="F31" s="3"/>
      <c r="G31" s="118"/>
      <c r="H31" s="114"/>
      <c r="I31" s="54"/>
      <c r="J31" s="110"/>
      <c r="K31" s="110"/>
      <c r="L31" s="94"/>
      <c r="M31" s="118"/>
      <c r="N31" s="114"/>
      <c r="O31" s="5"/>
      <c r="P31" s="158"/>
      <c r="Q31" s="159" t="str">
        <f t="shared" si="0"/>
        <v/>
      </c>
      <c r="R31" s="160"/>
      <c r="S31" s="158"/>
      <c r="T31" s="161"/>
      <c r="U31" s="49"/>
      <c r="V31" s="33"/>
      <c r="W31" s="59"/>
      <c r="X31" s="155"/>
      <c r="Y31" s="156"/>
      <c r="AA31" s="34" t="str">
        <f t="shared" si="1"/>
        <v/>
      </c>
      <c r="AC31" s="42"/>
      <c r="AD31" s="42"/>
      <c r="AE31" s="42"/>
      <c r="AF31" s="42"/>
      <c r="AG31" s="42"/>
      <c r="AH31" s="42"/>
      <c r="AI31" s="6"/>
    </row>
    <row r="32" spans="1:35" ht="23.1" customHeight="1" x14ac:dyDescent="0.2">
      <c r="A32" s="32">
        <v>12</v>
      </c>
      <c r="B32" s="42"/>
      <c r="C32" s="3"/>
      <c r="D32" s="4"/>
      <c r="E32" s="4"/>
      <c r="F32" s="3"/>
      <c r="G32" s="113"/>
      <c r="H32" s="114"/>
      <c r="I32" s="54"/>
      <c r="J32" s="110"/>
      <c r="K32" s="110"/>
      <c r="L32" s="94"/>
      <c r="M32" s="113"/>
      <c r="N32" s="114"/>
      <c r="O32" s="5"/>
      <c r="P32" s="158"/>
      <c r="Q32" s="159" t="str">
        <f t="shared" si="0"/>
        <v/>
      </c>
      <c r="R32" s="160"/>
      <c r="S32" s="158"/>
      <c r="T32" s="161"/>
      <c r="U32" s="49"/>
      <c r="V32" s="33"/>
      <c r="W32" s="59"/>
      <c r="X32" s="155"/>
      <c r="Y32" s="156"/>
      <c r="AA32" s="34" t="str">
        <f t="shared" si="1"/>
        <v/>
      </c>
      <c r="AC32" s="42"/>
      <c r="AD32" s="42"/>
      <c r="AE32" s="42"/>
      <c r="AF32" s="42"/>
      <c r="AG32" s="42"/>
      <c r="AH32" s="42"/>
      <c r="AI32" s="6"/>
    </row>
    <row r="33" spans="1:35" ht="23.1" customHeight="1" x14ac:dyDescent="0.2">
      <c r="A33" s="32">
        <v>13</v>
      </c>
      <c r="B33" s="42"/>
      <c r="C33" s="3"/>
      <c r="D33" s="4"/>
      <c r="E33" s="4"/>
      <c r="F33" s="3"/>
      <c r="G33" s="118"/>
      <c r="H33" s="114"/>
      <c r="I33" s="54"/>
      <c r="J33" s="110"/>
      <c r="K33" s="110"/>
      <c r="L33" s="94"/>
      <c r="M33" s="118"/>
      <c r="N33" s="114"/>
      <c r="O33" s="5"/>
      <c r="P33" s="158"/>
      <c r="Q33" s="159" t="str">
        <f t="shared" si="0"/>
        <v/>
      </c>
      <c r="R33" s="160"/>
      <c r="S33" s="54"/>
      <c r="T33" s="161"/>
      <c r="U33" s="49"/>
      <c r="V33" s="33"/>
      <c r="W33" s="59"/>
      <c r="X33" s="155"/>
      <c r="Y33" s="156"/>
      <c r="AA33" s="34" t="str">
        <f t="shared" si="1"/>
        <v/>
      </c>
      <c r="AC33" s="42"/>
      <c r="AD33" s="42"/>
      <c r="AE33" s="42"/>
      <c r="AF33" s="42"/>
      <c r="AG33" s="42"/>
      <c r="AH33" s="42"/>
      <c r="AI33" s="6"/>
    </row>
    <row r="34" spans="1:35" ht="23.1" customHeight="1" x14ac:dyDescent="0.2">
      <c r="A34" s="32">
        <v>14</v>
      </c>
      <c r="B34" s="42"/>
      <c r="C34" s="3"/>
      <c r="D34" s="4"/>
      <c r="E34" s="4"/>
      <c r="F34" s="3"/>
      <c r="G34" s="113"/>
      <c r="H34" s="114"/>
      <c r="I34" s="54"/>
      <c r="J34" s="110"/>
      <c r="K34" s="110"/>
      <c r="L34" s="94"/>
      <c r="M34" s="113"/>
      <c r="N34" s="114"/>
      <c r="O34" s="5"/>
      <c r="P34" s="158"/>
      <c r="Q34" s="159" t="str">
        <f t="shared" si="0"/>
        <v/>
      </c>
      <c r="R34" s="160"/>
      <c r="S34" s="54"/>
      <c r="T34" s="161"/>
      <c r="U34" s="49"/>
      <c r="V34" s="33"/>
      <c r="W34" s="59"/>
      <c r="X34" s="155"/>
      <c r="Y34" s="156"/>
      <c r="AA34" s="34" t="str">
        <f t="shared" si="1"/>
        <v/>
      </c>
      <c r="AC34" s="42"/>
      <c r="AD34" s="42"/>
      <c r="AE34" s="42"/>
      <c r="AF34" s="42"/>
      <c r="AG34" s="42"/>
      <c r="AH34" s="42"/>
      <c r="AI34" s="6"/>
    </row>
    <row r="35" spans="1:35" s="11" customFormat="1" ht="23.1" customHeight="1" x14ac:dyDescent="0.2">
      <c r="A35" s="76">
        <v>15</v>
      </c>
      <c r="B35" s="55"/>
      <c r="C35" s="77"/>
      <c r="D35" s="78"/>
      <c r="E35" s="78"/>
      <c r="F35" s="77"/>
      <c r="G35" s="117"/>
      <c r="H35" s="96"/>
      <c r="I35" s="68"/>
      <c r="J35" s="110"/>
      <c r="K35" s="110"/>
      <c r="L35" s="57"/>
      <c r="M35" s="117"/>
      <c r="N35" s="96"/>
      <c r="O35" s="44"/>
      <c r="P35" s="162"/>
      <c r="Q35" s="163" t="str">
        <f t="shared" si="0"/>
        <v/>
      </c>
      <c r="R35" s="164"/>
      <c r="S35" s="68"/>
      <c r="T35" s="165"/>
      <c r="U35" s="66"/>
      <c r="V35" s="67"/>
      <c r="W35" s="154"/>
      <c r="X35" s="78"/>
      <c r="Y35" s="157"/>
      <c r="AA35" s="80" t="str">
        <f t="shared" si="1"/>
        <v/>
      </c>
      <c r="AC35" s="55"/>
      <c r="AD35" s="55"/>
      <c r="AE35" s="55"/>
      <c r="AF35" s="55"/>
      <c r="AG35" s="55"/>
      <c r="AH35" s="55"/>
      <c r="AI35" s="70"/>
    </row>
    <row r="36" spans="1:35" s="11" customFormat="1" ht="23.1" hidden="1" customHeight="1" x14ac:dyDescent="0.2">
      <c r="A36" s="76">
        <v>16</v>
      </c>
      <c r="B36" s="55"/>
      <c r="C36" s="77"/>
      <c r="D36" s="78"/>
      <c r="E36" s="78"/>
      <c r="F36" s="77"/>
      <c r="G36" s="115"/>
      <c r="H36" s="96"/>
      <c r="I36" s="115"/>
      <c r="J36" s="116"/>
      <c r="K36" s="116"/>
      <c r="L36" s="96"/>
      <c r="M36" s="115"/>
      <c r="N36" s="96"/>
      <c r="O36" s="44"/>
      <c r="P36" s="162"/>
      <c r="Q36" s="166" t="str">
        <f t="shared" si="0"/>
        <v/>
      </c>
      <c r="R36" s="164"/>
      <c r="S36" s="68"/>
      <c r="T36" s="66"/>
      <c r="U36" s="66"/>
      <c r="V36" s="67"/>
      <c r="W36" s="154"/>
      <c r="X36" s="78"/>
      <c r="Y36" s="157"/>
      <c r="AA36" s="80" t="str">
        <f t="shared" si="1"/>
        <v/>
      </c>
      <c r="AC36" s="55"/>
      <c r="AD36" s="55"/>
      <c r="AE36" s="55"/>
      <c r="AF36" s="55"/>
      <c r="AG36" s="55"/>
      <c r="AH36" s="55"/>
      <c r="AI36" s="70"/>
    </row>
    <row r="37" spans="1:35" s="11" customFormat="1" ht="23.1" hidden="1" customHeight="1" x14ac:dyDescent="0.2">
      <c r="A37" s="76">
        <v>17</v>
      </c>
      <c r="B37" s="55"/>
      <c r="C37" s="77"/>
      <c r="D37" s="78"/>
      <c r="E37" s="78"/>
      <c r="F37" s="77"/>
      <c r="G37" s="115"/>
      <c r="H37" s="96"/>
      <c r="I37" s="115"/>
      <c r="J37" s="116"/>
      <c r="K37" s="116"/>
      <c r="L37" s="96"/>
      <c r="M37" s="115"/>
      <c r="N37" s="96"/>
      <c r="O37" s="44"/>
      <c r="P37" s="162"/>
      <c r="Q37" s="166" t="str">
        <f t="shared" si="0"/>
        <v/>
      </c>
      <c r="R37" s="164"/>
      <c r="S37" s="68"/>
      <c r="T37" s="66"/>
      <c r="U37" s="66"/>
      <c r="V37" s="67"/>
      <c r="W37" s="154"/>
      <c r="X37" s="78"/>
      <c r="Y37" s="157"/>
      <c r="AA37" s="80" t="str">
        <f t="shared" si="1"/>
        <v/>
      </c>
      <c r="AC37" s="55"/>
      <c r="AD37" s="55"/>
      <c r="AE37" s="55"/>
      <c r="AF37" s="55"/>
      <c r="AG37" s="55"/>
      <c r="AH37" s="55"/>
      <c r="AI37" s="70"/>
    </row>
    <row r="38" spans="1:35" s="11" customFormat="1" ht="23.1" hidden="1" customHeight="1" x14ac:dyDescent="0.2">
      <c r="A38" s="76">
        <v>18</v>
      </c>
      <c r="B38" s="55"/>
      <c r="C38" s="77"/>
      <c r="D38" s="78"/>
      <c r="E38" s="78"/>
      <c r="F38" s="77"/>
      <c r="G38" s="115"/>
      <c r="H38" s="96"/>
      <c r="I38" s="115"/>
      <c r="J38" s="116"/>
      <c r="K38" s="116"/>
      <c r="L38" s="96"/>
      <c r="M38" s="115"/>
      <c r="N38" s="96"/>
      <c r="O38" s="44"/>
      <c r="P38" s="162"/>
      <c r="Q38" s="166" t="str">
        <f t="shared" si="0"/>
        <v/>
      </c>
      <c r="R38" s="164"/>
      <c r="S38" s="68"/>
      <c r="T38" s="66"/>
      <c r="U38" s="66"/>
      <c r="V38" s="67"/>
      <c r="W38" s="154"/>
      <c r="X38" s="78"/>
      <c r="Y38" s="157"/>
      <c r="AA38" s="80" t="str">
        <f t="shared" si="1"/>
        <v/>
      </c>
      <c r="AC38" s="55"/>
      <c r="AD38" s="55"/>
      <c r="AE38" s="55"/>
      <c r="AF38" s="55"/>
      <c r="AG38" s="55"/>
      <c r="AH38" s="55"/>
      <c r="AI38" s="70"/>
    </row>
    <row r="39" spans="1:35" s="11" customFormat="1" ht="23.1" hidden="1" customHeight="1" x14ac:dyDescent="0.2">
      <c r="A39" s="76">
        <v>19</v>
      </c>
      <c r="B39" s="55"/>
      <c r="C39" s="77"/>
      <c r="D39" s="78"/>
      <c r="E39" s="78"/>
      <c r="F39" s="77"/>
      <c r="G39" s="115"/>
      <c r="H39" s="96"/>
      <c r="I39" s="115"/>
      <c r="J39" s="116"/>
      <c r="K39" s="116"/>
      <c r="L39" s="96"/>
      <c r="M39" s="115"/>
      <c r="N39" s="96"/>
      <c r="O39" s="44"/>
      <c r="P39" s="162"/>
      <c r="Q39" s="166" t="str">
        <f t="shared" si="0"/>
        <v/>
      </c>
      <c r="R39" s="164"/>
      <c r="S39" s="68"/>
      <c r="T39" s="66"/>
      <c r="U39" s="66"/>
      <c r="V39" s="67"/>
      <c r="W39" s="154"/>
      <c r="X39" s="78"/>
      <c r="Y39" s="157"/>
      <c r="AA39" s="80" t="str">
        <f t="shared" si="1"/>
        <v/>
      </c>
      <c r="AC39" s="55"/>
      <c r="AD39" s="55"/>
      <c r="AE39" s="55"/>
      <c r="AF39" s="55"/>
      <c r="AG39" s="55"/>
      <c r="AH39" s="55"/>
      <c r="AI39" s="70"/>
    </row>
    <row r="40" spans="1:35" s="11" customFormat="1" ht="23.1" hidden="1" customHeight="1" x14ac:dyDescent="0.2">
      <c r="A40" s="76">
        <v>20</v>
      </c>
      <c r="B40" s="55"/>
      <c r="C40" s="77"/>
      <c r="D40" s="78"/>
      <c r="E40" s="78"/>
      <c r="F40" s="77"/>
      <c r="G40" s="115"/>
      <c r="H40" s="96"/>
      <c r="I40" s="115"/>
      <c r="J40" s="116"/>
      <c r="K40" s="116"/>
      <c r="L40" s="96"/>
      <c r="M40" s="115"/>
      <c r="N40" s="96"/>
      <c r="O40" s="44"/>
      <c r="P40" s="162"/>
      <c r="Q40" s="166" t="str">
        <f t="shared" si="0"/>
        <v/>
      </c>
      <c r="R40" s="164"/>
      <c r="S40" s="68"/>
      <c r="T40" s="66"/>
      <c r="U40" s="66"/>
      <c r="V40" s="67"/>
      <c r="W40" s="154"/>
      <c r="X40" s="78"/>
      <c r="Y40" s="157"/>
      <c r="AA40" s="80" t="str">
        <f t="shared" si="1"/>
        <v/>
      </c>
      <c r="AC40" s="55"/>
      <c r="AD40" s="55"/>
      <c r="AE40" s="55"/>
      <c r="AF40" s="55"/>
      <c r="AG40" s="55"/>
      <c r="AH40" s="55"/>
      <c r="AI40" s="70"/>
    </row>
    <row r="41" spans="1:35" s="11" customFormat="1" ht="3" customHeight="1" x14ac:dyDescent="0.2">
      <c r="A41" s="47"/>
      <c r="B41" s="81"/>
      <c r="C41" s="82"/>
      <c r="D41" s="83"/>
      <c r="E41" s="83"/>
      <c r="F41" s="82"/>
      <c r="G41" s="81"/>
      <c r="H41" s="81"/>
      <c r="I41" s="81"/>
      <c r="J41" s="81"/>
      <c r="K41" s="81"/>
      <c r="L41" s="81"/>
      <c r="M41" s="81"/>
      <c r="N41" s="81"/>
      <c r="O41" s="81"/>
      <c r="P41" s="84"/>
      <c r="Q41" s="85"/>
      <c r="R41" s="86"/>
      <c r="S41" s="85"/>
      <c r="T41" s="87"/>
      <c r="U41" s="88"/>
      <c r="V41" s="88"/>
      <c r="W41" s="45"/>
      <c r="X41" s="45"/>
      <c r="Y41" s="89"/>
      <c r="AC41" s="47"/>
      <c r="AD41" s="47"/>
      <c r="AE41" s="47"/>
      <c r="AF41" s="47"/>
      <c r="AG41" s="47"/>
      <c r="AH41" s="47"/>
    </row>
    <row r="42" spans="1:35" s="11" customFormat="1" ht="14.25" customHeight="1" x14ac:dyDescent="0.2">
      <c r="B42" s="2"/>
      <c r="C42" s="90"/>
      <c r="D42" s="90"/>
      <c r="E42" s="90"/>
      <c r="F42" s="90"/>
      <c r="G42" s="91"/>
      <c r="H42" s="91"/>
      <c r="I42" s="91"/>
      <c r="J42" s="91"/>
      <c r="K42" s="91"/>
      <c r="L42" s="91"/>
      <c r="M42" s="91"/>
      <c r="N42" s="91"/>
      <c r="O42" s="90"/>
      <c r="P42" s="91"/>
      <c r="R42" s="62" t="s">
        <v>110</v>
      </c>
      <c r="S42" s="47"/>
      <c r="T42" s="47"/>
      <c r="U42" s="47"/>
      <c r="V42" s="47"/>
      <c r="W42" s="62" t="s">
        <v>53</v>
      </c>
      <c r="X42" s="47"/>
      <c r="Y42" s="47"/>
      <c r="Z42" s="47"/>
    </row>
    <row r="43" spans="1:35" s="11" customFormat="1" ht="21.75" customHeight="1" x14ac:dyDescent="0.2">
      <c r="B43" s="148" t="s">
        <v>47</v>
      </c>
      <c r="C43" s="112"/>
      <c r="D43" s="55"/>
      <c r="E43" s="55"/>
      <c r="F43" s="55"/>
      <c r="G43" s="7">
        <f>SUBTOTAL(3,G21:G40)</f>
        <v>0</v>
      </c>
      <c r="H43" s="43" t="s">
        <v>117</v>
      </c>
      <c r="I43" s="7"/>
      <c r="J43" s="37">
        <f>SUBTOTAL(3,J21:J40)</f>
        <v>0</v>
      </c>
      <c r="K43" s="37" t="s">
        <v>48</v>
      </c>
      <c r="L43" s="57"/>
      <c r="M43" s="7">
        <f>SUBTOTAL(3,M21:M40)</f>
        <v>0</v>
      </c>
      <c r="N43" s="43" t="s">
        <v>50</v>
      </c>
      <c r="O43" s="149" t="s">
        <v>4</v>
      </c>
      <c r="P43" s="150"/>
      <c r="R43" s="44" t="s">
        <v>21</v>
      </c>
      <c r="S43" s="44" t="s">
        <v>23</v>
      </c>
      <c r="T43" s="95" t="s">
        <v>20</v>
      </c>
      <c r="U43" s="96"/>
      <c r="V43" s="50"/>
      <c r="W43" s="44" t="s">
        <v>21</v>
      </c>
      <c r="X43" s="44" t="s">
        <v>23</v>
      </c>
      <c r="Y43" s="111" t="s">
        <v>20</v>
      </c>
      <c r="Z43" s="112"/>
      <c r="AA43" s="109"/>
    </row>
    <row r="44" spans="1:35" s="11" customFormat="1" ht="21.75" customHeight="1" x14ac:dyDescent="0.2">
      <c r="B44" s="112" t="s">
        <v>2</v>
      </c>
      <c r="C44" s="112"/>
      <c r="D44" s="55"/>
      <c r="E44" s="55"/>
      <c r="F44" s="55"/>
      <c r="G44" s="37" t="s">
        <v>3</v>
      </c>
      <c r="H44" s="43"/>
      <c r="I44" s="7"/>
      <c r="J44" s="37" t="s">
        <v>3</v>
      </c>
      <c r="K44" s="56"/>
      <c r="L44" s="57"/>
      <c r="M44" s="7"/>
      <c r="N44" s="43" t="s">
        <v>51</v>
      </c>
      <c r="O44" s="151" t="s">
        <v>49</v>
      </c>
      <c r="P44" s="150"/>
      <c r="R44" s="46">
        <v>80000</v>
      </c>
      <c r="S44" s="40">
        <f>COUNTIF(U21:U40,"80000")</f>
        <v>0</v>
      </c>
      <c r="T44" s="97">
        <f>R44*S44</f>
        <v>0</v>
      </c>
      <c r="U44" s="98"/>
      <c r="V44" s="35"/>
      <c r="W44" s="46">
        <v>175000</v>
      </c>
      <c r="X44" s="40">
        <f>COUNTIF(U21:U40,"175000")</f>
        <v>0</v>
      </c>
      <c r="Y44" s="107">
        <f>W44*X44</f>
        <v>0</v>
      </c>
      <c r="Z44" s="108"/>
      <c r="AA44" s="109"/>
    </row>
    <row r="45" spans="1:35" s="11" customFormat="1" ht="21.75" customHeight="1" x14ac:dyDescent="0.2">
      <c r="B45" s="148" t="s">
        <v>93</v>
      </c>
      <c r="C45" s="112"/>
      <c r="D45" s="55"/>
      <c r="E45" s="55"/>
      <c r="F45" s="55"/>
      <c r="G45" s="37" t="s">
        <v>3</v>
      </c>
      <c r="H45" s="43"/>
      <c r="I45" s="7"/>
      <c r="J45" s="37" t="s">
        <v>3</v>
      </c>
      <c r="K45" s="56"/>
      <c r="L45" s="57"/>
      <c r="M45" s="7">
        <f>M43-J43-M44</f>
        <v>0</v>
      </c>
      <c r="N45" s="43" t="s">
        <v>52</v>
      </c>
      <c r="O45" s="149" t="s">
        <v>44</v>
      </c>
      <c r="P45" s="150"/>
      <c r="R45" s="46">
        <v>100000</v>
      </c>
      <c r="S45" s="40">
        <f>COUNTIF(U21:U40,"100000")</f>
        <v>0</v>
      </c>
      <c r="T45" s="97">
        <f>R45*S45</f>
        <v>0</v>
      </c>
      <c r="U45" s="98"/>
      <c r="V45" s="35"/>
      <c r="W45" s="46">
        <v>246000</v>
      </c>
      <c r="X45" s="40">
        <f>COUNTIF(U21:U40,"246000")</f>
        <v>0</v>
      </c>
      <c r="Y45" s="107">
        <f>W45*X45</f>
        <v>0</v>
      </c>
      <c r="Z45" s="108"/>
      <c r="AA45" s="109"/>
    </row>
    <row r="46" spans="1:35" s="11" customFormat="1" ht="21.75" customHeight="1" x14ac:dyDescent="0.2">
      <c r="B46" s="41" t="s">
        <v>111</v>
      </c>
      <c r="C46" s="47"/>
      <c r="D46" s="47"/>
      <c r="E46" s="47"/>
      <c r="F46" s="47"/>
      <c r="G46" s="48"/>
      <c r="H46" s="48"/>
      <c r="I46" s="48"/>
      <c r="J46" s="47"/>
      <c r="K46" s="48"/>
      <c r="L46" s="47"/>
      <c r="M46" s="48"/>
      <c r="N46" s="48"/>
      <c r="O46" s="45"/>
      <c r="P46" s="45"/>
      <c r="R46" s="55" t="s">
        <v>22</v>
      </c>
      <c r="S46" s="40">
        <f>S44+S45</f>
        <v>0</v>
      </c>
      <c r="T46" s="97">
        <f>T44+T45</f>
        <v>0</v>
      </c>
      <c r="U46" s="98"/>
      <c r="V46" s="35"/>
      <c r="W46" s="55" t="s">
        <v>22</v>
      </c>
      <c r="X46" s="40">
        <f>X44+X45</f>
        <v>0</v>
      </c>
      <c r="Y46" s="107">
        <f>Y44+Y45</f>
        <v>0</v>
      </c>
      <c r="Z46" s="108"/>
      <c r="AA46" s="109"/>
    </row>
    <row r="47" spans="1:35" s="11" customFormat="1" ht="3.6" customHeight="1" x14ac:dyDescent="0.2">
      <c r="B47" s="41"/>
      <c r="C47" s="47"/>
      <c r="D47" s="47"/>
      <c r="E47" s="47"/>
      <c r="F47" s="47"/>
      <c r="G47" s="48"/>
      <c r="H47" s="48"/>
      <c r="I47" s="48"/>
      <c r="J47" s="47"/>
      <c r="K47" s="48"/>
      <c r="L47" s="47"/>
      <c r="M47" s="48"/>
      <c r="N47" s="48"/>
      <c r="O47" s="45"/>
      <c r="P47" s="45"/>
      <c r="R47" s="47"/>
      <c r="S47" s="51"/>
      <c r="T47" s="52"/>
      <c r="U47" s="48"/>
      <c r="V47" s="35"/>
      <c r="W47" s="47"/>
      <c r="X47" s="51"/>
      <c r="Y47" s="35"/>
      <c r="Z47" s="92"/>
    </row>
    <row r="48" spans="1:35" s="11" customFormat="1" ht="11.25" customHeight="1" x14ac:dyDescent="0.2">
      <c r="A48" s="36" t="s">
        <v>16</v>
      </c>
      <c r="B48" s="93"/>
      <c r="C48" s="36" t="s">
        <v>15</v>
      </c>
      <c r="D48" s="36"/>
      <c r="E48" s="36"/>
      <c r="F48" s="36"/>
      <c r="G48" s="36"/>
      <c r="H48" s="36"/>
      <c r="I48" s="36"/>
      <c r="J48" s="36"/>
      <c r="K48" s="36"/>
      <c r="L48" s="36"/>
      <c r="M48" s="36"/>
      <c r="N48" s="36"/>
      <c r="O48" s="36"/>
      <c r="P48" s="36"/>
      <c r="Q48" s="36"/>
      <c r="R48" s="36"/>
      <c r="S48" s="36"/>
      <c r="T48" s="36"/>
      <c r="U48" s="36"/>
      <c r="V48" s="36"/>
    </row>
    <row r="49" spans="1:22" s="11" customFormat="1" ht="11.25" customHeight="1" x14ac:dyDescent="0.2">
      <c r="A49" s="36"/>
      <c r="B49" s="93"/>
      <c r="C49" s="36" t="s">
        <v>56</v>
      </c>
      <c r="D49" s="36"/>
      <c r="E49" s="36"/>
      <c r="F49" s="36"/>
      <c r="G49" s="36"/>
      <c r="H49" s="36"/>
      <c r="I49" s="36"/>
      <c r="J49" s="36"/>
      <c r="K49" s="36"/>
      <c r="L49" s="36"/>
      <c r="M49" s="36"/>
      <c r="N49" s="36"/>
      <c r="O49" s="36"/>
      <c r="P49" s="36"/>
      <c r="Q49" s="36"/>
      <c r="R49" s="36"/>
      <c r="S49" s="36"/>
      <c r="T49" s="36"/>
      <c r="U49" s="36"/>
      <c r="V49" s="36"/>
    </row>
    <row r="50" spans="1:22" s="11" customFormat="1" ht="11.25" customHeight="1" x14ac:dyDescent="0.2">
      <c r="A50" s="36"/>
      <c r="B50" s="93"/>
      <c r="C50" s="36" t="s">
        <v>55</v>
      </c>
      <c r="D50" s="36"/>
      <c r="E50" s="36"/>
      <c r="F50" s="36"/>
      <c r="G50" s="36"/>
      <c r="H50" s="36"/>
      <c r="I50" s="36"/>
      <c r="J50" s="36"/>
      <c r="K50" s="36"/>
      <c r="L50" s="36"/>
      <c r="M50" s="36"/>
      <c r="N50" s="36"/>
      <c r="O50" s="36"/>
      <c r="P50" s="36"/>
      <c r="Q50" s="36"/>
      <c r="R50" s="36"/>
      <c r="S50" s="36"/>
      <c r="T50" s="36"/>
      <c r="U50" s="36"/>
      <c r="V50" s="36"/>
    </row>
    <row r="51" spans="1:22" s="11" customFormat="1" ht="11.25" customHeight="1" x14ac:dyDescent="0.2">
      <c r="A51" s="36"/>
      <c r="B51" s="93"/>
      <c r="C51" s="36" t="s">
        <v>94</v>
      </c>
      <c r="D51" s="36"/>
      <c r="E51" s="36"/>
      <c r="F51" s="36"/>
      <c r="G51" s="36"/>
      <c r="H51" s="36"/>
      <c r="I51" s="36"/>
      <c r="J51" s="36"/>
      <c r="K51" s="36"/>
      <c r="L51" s="36"/>
      <c r="M51" s="36"/>
      <c r="N51" s="36"/>
      <c r="O51" s="36"/>
      <c r="P51" s="36"/>
      <c r="Q51" s="36"/>
      <c r="R51" s="36"/>
      <c r="S51" s="36"/>
      <c r="T51" s="36"/>
      <c r="U51" s="36"/>
    </row>
    <row r="52" spans="1:22" s="11" customFormat="1" ht="11.25" customHeight="1" x14ac:dyDescent="0.2">
      <c r="A52" s="36"/>
      <c r="B52" s="93"/>
      <c r="C52" s="36" t="s">
        <v>95</v>
      </c>
      <c r="D52" s="36"/>
      <c r="E52" s="36"/>
      <c r="F52" s="36"/>
      <c r="G52" s="36"/>
      <c r="H52" s="36"/>
      <c r="I52" s="36"/>
      <c r="J52" s="36"/>
      <c r="K52" s="36"/>
      <c r="L52" s="36"/>
      <c r="M52" s="36"/>
      <c r="N52" s="36"/>
      <c r="O52" s="36"/>
      <c r="P52" s="36"/>
      <c r="Q52" s="36"/>
      <c r="R52" s="36"/>
      <c r="S52" s="36"/>
      <c r="T52" s="36"/>
      <c r="U52" s="36"/>
      <c r="V52" s="36"/>
    </row>
    <row r="53" spans="1:22" s="11" customFormat="1" ht="11.25" customHeight="1" x14ac:dyDescent="0.2">
      <c r="A53" s="36"/>
      <c r="B53" s="93"/>
      <c r="C53" s="36" t="s">
        <v>96</v>
      </c>
      <c r="D53" s="36"/>
      <c r="E53" s="36"/>
      <c r="F53" s="36"/>
      <c r="G53" s="36"/>
      <c r="H53" s="36"/>
      <c r="I53" s="36"/>
      <c r="J53" s="36"/>
      <c r="K53" s="36"/>
      <c r="L53" s="36"/>
      <c r="M53" s="36"/>
      <c r="N53" s="36"/>
      <c r="O53" s="36"/>
      <c r="P53" s="36"/>
      <c r="Q53" s="36"/>
      <c r="R53" s="36"/>
      <c r="S53" s="36"/>
      <c r="T53" s="36"/>
      <c r="U53" s="36"/>
    </row>
    <row r="54" spans="1:22" s="11" customFormat="1" ht="11.25" customHeight="1" x14ac:dyDescent="0.2">
      <c r="A54" s="36"/>
      <c r="B54" s="93"/>
      <c r="C54" s="36" t="s">
        <v>97</v>
      </c>
      <c r="D54" s="36"/>
      <c r="E54" s="36"/>
      <c r="F54" s="36"/>
      <c r="G54" s="36"/>
      <c r="H54" s="36"/>
      <c r="I54" s="36"/>
      <c r="J54" s="36"/>
      <c r="K54" s="36"/>
      <c r="L54" s="36"/>
      <c r="M54" s="36"/>
      <c r="N54" s="36"/>
      <c r="O54" s="36"/>
      <c r="P54" s="36"/>
      <c r="Q54" s="36"/>
      <c r="R54" s="36"/>
      <c r="S54" s="36"/>
      <c r="T54" s="36"/>
      <c r="U54" s="36"/>
    </row>
    <row r="55" spans="1:22" s="11" customFormat="1" ht="11.25" customHeight="1" x14ac:dyDescent="0.2">
      <c r="A55" s="36"/>
      <c r="B55" s="93"/>
      <c r="C55" s="36" t="s">
        <v>112</v>
      </c>
      <c r="D55" s="36"/>
      <c r="E55" s="36"/>
      <c r="F55" s="36"/>
      <c r="G55" s="36"/>
      <c r="H55" s="36"/>
      <c r="I55" s="36"/>
      <c r="J55" s="36"/>
      <c r="K55" s="36"/>
      <c r="L55" s="36"/>
      <c r="M55" s="36"/>
      <c r="N55" s="36"/>
      <c r="O55" s="36"/>
      <c r="P55" s="36"/>
      <c r="Q55" s="36"/>
      <c r="R55" s="36"/>
      <c r="S55" s="36"/>
      <c r="T55" s="36"/>
      <c r="U55" s="36"/>
      <c r="V55" s="36"/>
    </row>
    <row r="56" spans="1:22" s="11" customFormat="1" x14ac:dyDescent="0.2">
      <c r="C56" s="36" t="s">
        <v>113</v>
      </c>
    </row>
    <row r="57" spans="1:22" s="11" customFormat="1" x14ac:dyDescent="0.2">
      <c r="C57" s="36" t="s">
        <v>114</v>
      </c>
    </row>
    <row r="58" spans="1:22" s="11" customFormat="1" x14ac:dyDescent="0.2">
      <c r="C58" s="36" t="s">
        <v>115</v>
      </c>
    </row>
    <row r="59" spans="1:22" s="11" customFormat="1" x14ac:dyDescent="0.2">
      <c r="C59" s="36" t="s">
        <v>116</v>
      </c>
    </row>
  </sheetData>
  <autoFilter ref="A20:AI40" xr:uid="{00000000-0009-0000-0000-000000000000}">
    <filterColumn colId="10" showButton="0"/>
    <filterColumn colId="12" showButton="0"/>
  </autoFilter>
  <mergeCells count="118">
    <mergeCell ref="G37:H37"/>
    <mergeCell ref="G38:H38"/>
    <mergeCell ref="G39:H39"/>
    <mergeCell ref="G40:H40"/>
    <mergeCell ref="G10:H10"/>
    <mergeCell ref="G11:H11"/>
    <mergeCell ref="G12:H12"/>
    <mergeCell ref="G16:H18"/>
    <mergeCell ref="G19:H19"/>
    <mergeCell ref="G20:H20"/>
    <mergeCell ref="G21:H21"/>
    <mergeCell ref="G22:H22"/>
    <mergeCell ref="G23:H23"/>
    <mergeCell ref="G24:H24"/>
    <mergeCell ref="G25:H25"/>
    <mergeCell ref="G26:H26"/>
    <mergeCell ref="G32:H32"/>
    <mergeCell ref="G33:H33"/>
    <mergeCell ref="G34:H34"/>
    <mergeCell ref="G35:H35"/>
    <mergeCell ref="G36:H36"/>
    <mergeCell ref="G27:H27"/>
    <mergeCell ref="G28:H28"/>
    <mergeCell ref="G29:H29"/>
    <mergeCell ref="J30:K30"/>
    <mergeCell ref="M25:N25"/>
    <mergeCell ref="M28:N28"/>
    <mergeCell ref="M27:N27"/>
    <mergeCell ref="M26:N26"/>
    <mergeCell ref="J26:K26"/>
    <mergeCell ref="J27:K27"/>
    <mergeCell ref="J28:K28"/>
    <mergeCell ref="J29:K29"/>
    <mergeCell ref="M21:N21"/>
    <mergeCell ref="M24:N24"/>
    <mergeCell ref="M23:N23"/>
    <mergeCell ref="B45:C45"/>
    <mergeCell ref="O45:P45"/>
    <mergeCell ref="M31:N31"/>
    <mergeCell ref="B43:C43"/>
    <mergeCell ref="O43:P43"/>
    <mergeCell ref="B44:C44"/>
    <mergeCell ref="O44:P44"/>
    <mergeCell ref="M33:N33"/>
    <mergeCell ref="M34:N34"/>
    <mergeCell ref="M37:N37"/>
    <mergeCell ref="M32:N32"/>
    <mergeCell ref="M36:N36"/>
    <mergeCell ref="I40:L40"/>
    <mergeCell ref="J21:K21"/>
    <mergeCell ref="J31:K31"/>
    <mergeCell ref="J32:K32"/>
    <mergeCell ref="J33:K33"/>
    <mergeCell ref="J34:K34"/>
    <mergeCell ref="J35:K35"/>
    <mergeCell ref="G30:H30"/>
    <mergeCell ref="G31:H31"/>
    <mergeCell ref="P9:Q9"/>
    <mergeCell ref="R9:S9"/>
    <mergeCell ref="M20:N20"/>
    <mergeCell ref="P7:Q7"/>
    <mergeCell ref="R7:S7"/>
    <mergeCell ref="G14:N14"/>
    <mergeCell ref="O14:S14"/>
    <mergeCell ref="M10:N10"/>
    <mergeCell ref="I10:J10"/>
    <mergeCell ref="K10:L10"/>
    <mergeCell ref="S16:S18"/>
    <mergeCell ref="G15:J15"/>
    <mergeCell ref="K15:N15"/>
    <mergeCell ref="O15:Q15"/>
    <mergeCell ref="R15:S15"/>
    <mergeCell ref="M11:N11"/>
    <mergeCell ref="M12:N12"/>
    <mergeCell ref="I11:J11"/>
    <mergeCell ref="I17:J18"/>
    <mergeCell ref="K17:L18"/>
    <mergeCell ref="M16:N18"/>
    <mergeCell ref="I16:J16"/>
    <mergeCell ref="K16:L16"/>
    <mergeCell ref="K11:L11"/>
    <mergeCell ref="I12:J12"/>
    <mergeCell ref="O16:O18"/>
    <mergeCell ref="P16:P18"/>
    <mergeCell ref="Q16:Q18"/>
    <mergeCell ref="R16:R18"/>
    <mergeCell ref="K12:L12"/>
    <mergeCell ref="T19:T20"/>
    <mergeCell ref="U19:U20"/>
    <mergeCell ref="K20:L20"/>
    <mergeCell ref="K19:L19"/>
    <mergeCell ref="I20:J20"/>
    <mergeCell ref="I19:J19"/>
    <mergeCell ref="M19:N19"/>
    <mergeCell ref="T43:U43"/>
    <mergeCell ref="T44:U44"/>
    <mergeCell ref="T14:U18"/>
    <mergeCell ref="Y44:AA44"/>
    <mergeCell ref="Y45:AA45"/>
    <mergeCell ref="Y46:AA46"/>
    <mergeCell ref="T45:U45"/>
    <mergeCell ref="T46:U46"/>
    <mergeCell ref="J22:K22"/>
    <mergeCell ref="J23:K23"/>
    <mergeCell ref="J24:K24"/>
    <mergeCell ref="J25:K25"/>
    <mergeCell ref="Y43:AA43"/>
    <mergeCell ref="M22:N22"/>
    <mergeCell ref="I37:L37"/>
    <mergeCell ref="I38:L38"/>
    <mergeCell ref="I39:L39"/>
    <mergeCell ref="M35:N35"/>
    <mergeCell ref="I36:L36"/>
    <mergeCell ref="M40:N40"/>
    <mergeCell ref="M39:N39"/>
    <mergeCell ref="M38:N38"/>
    <mergeCell ref="M30:N30"/>
    <mergeCell ref="M29:N29"/>
  </mergeCells>
  <phoneticPr fontId="4"/>
  <pageMargins left="0.19685039370078741" right="0.19685039370078741" top="0.19685039370078741" bottom="0.31496062992125984" header="0.19685039370078741" footer="0.19685039370078741"/>
  <pageSetup paperSize="9" scale="66" firstPageNumber="33" fitToHeight="0" orientation="landscape" useFirstPageNumber="1" r:id="rId1"/>
  <headerFooter>
    <oddFooter>&amp;C&amp;"ＭＳ 明朝,標準"&amp;16 39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D8885-9C9D-4E50-A344-B164D64DC02E}">
  <dimension ref="A1:AI59"/>
  <sheetViews>
    <sheetView zoomScaleNormal="100" zoomScaleSheetLayoutView="70" zoomScalePageLayoutView="80" workbookViewId="0">
      <pane ySplit="1" topLeftCell="A2" activePane="bottomLeft" state="frozen"/>
      <selection pane="bottomLeft"/>
    </sheetView>
  </sheetViews>
  <sheetFormatPr defaultColWidth="9" defaultRowHeight="13.2" x14ac:dyDescent="0.2"/>
  <cols>
    <col min="1" max="1" width="2.88671875" customWidth="1"/>
    <col min="2" max="2" width="3.44140625" customWidth="1"/>
    <col min="3" max="3" width="14.44140625" customWidth="1"/>
    <col min="4" max="5" width="12.109375" customWidth="1"/>
    <col min="6" max="6" width="9.109375" customWidth="1"/>
    <col min="7" max="7" width="6.33203125" customWidth="1"/>
    <col min="8" max="8" width="4.109375" customWidth="1"/>
    <col min="9" max="9" width="0.21875" customWidth="1"/>
    <col min="10" max="11" width="10.21875" customWidth="1"/>
    <col min="12" max="12" width="0.21875" customWidth="1"/>
    <col min="13" max="13" width="6.33203125" customWidth="1"/>
    <col min="14" max="14" width="4.109375" customWidth="1"/>
    <col min="15" max="15" width="6.88671875" customWidth="1"/>
    <col min="16" max="16" width="9.21875" customWidth="1"/>
    <col min="17" max="17" width="5.6640625" customWidth="1"/>
    <col min="18" max="18" width="7" customWidth="1"/>
    <col min="19" max="19" width="9.109375" customWidth="1"/>
    <col min="20" max="20" width="4.109375" customWidth="1"/>
    <col min="21" max="21" width="8.21875" customWidth="1"/>
    <col min="22" max="22" width="0.77734375" customWidth="1"/>
    <col min="23" max="23" width="6.44140625" customWidth="1"/>
    <col min="24" max="25" width="8.77734375" customWidth="1"/>
    <col min="26" max="26" width="0.6640625" customWidth="1"/>
    <col min="27" max="27" width="9.77734375" customWidth="1"/>
    <col min="28" max="28" width="0.6640625" customWidth="1"/>
    <col min="29" max="34" width="4.6640625" customWidth="1"/>
    <col min="35" max="35" width="10.6640625" customWidth="1"/>
  </cols>
  <sheetData>
    <row r="1" spans="1:27" s="11" customFormat="1" ht="15" customHeight="1" x14ac:dyDescent="0.2">
      <c r="A1" s="11" t="s">
        <v>0</v>
      </c>
    </row>
    <row r="2" spans="1:27" s="11" customFormat="1" ht="15" customHeight="1" x14ac:dyDescent="0.2">
      <c r="B2" s="11" t="s">
        <v>98</v>
      </c>
    </row>
    <row r="3" spans="1:27" s="11" customFormat="1" ht="5.25" customHeight="1" x14ac:dyDescent="0.2"/>
    <row r="4" spans="1:27" s="11" customFormat="1" ht="15" customHeight="1" x14ac:dyDescent="0.2">
      <c r="A4" s="2"/>
      <c r="B4" s="2" t="s">
        <v>57</v>
      </c>
      <c r="C4" s="2"/>
      <c r="D4" s="2"/>
      <c r="E4" s="71"/>
      <c r="F4" s="72"/>
    </row>
    <row r="5" spans="1:27" ht="15" customHeight="1" x14ac:dyDescent="0.2">
      <c r="A5" s="1"/>
      <c r="B5" s="1" t="s">
        <v>17</v>
      </c>
      <c r="C5" s="8"/>
      <c r="D5" s="1"/>
      <c r="E5" s="9"/>
      <c r="F5" s="9"/>
    </row>
    <row r="6" spans="1:27" ht="15" customHeight="1" x14ac:dyDescent="0.2">
      <c r="A6" s="1"/>
      <c r="B6" s="1" t="s">
        <v>18</v>
      </c>
      <c r="C6" s="2"/>
      <c r="D6" s="2"/>
      <c r="E6" s="10"/>
      <c r="F6" s="10"/>
    </row>
    <row r="7" spans="1:27" ht="15" customHeight="1" x14ac:dyDescent="0.2">
      <c r="A7" s="12"/>
      <c r="B7" s="12" t="s">
        <v>19</v>
      </c>
      <c r="C7" s="13"/>
      <c r="D7" s="13"/>
      <c r="E7" s="13"/>
      <c r="F7" s="14"/>
      <c r="P7" s="140"/>
      <c r="Q7" s="140"/>
      <c r="R7" s="140"/>
      <c r="S7" s="140"/>
      <c r="AA7" s="15"/>
    </row>
    <row r="8" spans="1:27" ht="15" customHeight="1" x14ac:dyDescent="0.2">
      <c r="A8" s="16"/>
      <c r="B8" s="10" t="s">
        <v>45</v>
      </c>
      <c r="C8" s="12"/>
      <c r="D8" s="12"/>
      <c r="E8" s="12"/>
      <c r="F8" s="12"/>
      <c r="P8" s="26"/>
      <c r="Q8" s="26"/>
    </row>
    <row r="9" spans="1:27" ht="15" customHeight="1" x14ac:dyDescent="0.2">
      <c r="B9" s="17"/>
      <c r="F9" s="18" t="s">
        <v>35</v>
      </c>
      <c r="P9" s="135"/>
      <c r="Q9" s="136"/>
      <c r="R9" s="135"/>
      <c r="S9" s="137"/>
      <c r="Y9" s="19"/>
      <c r="Z9" s="19"/>
    </row>
    <row r="10" spans="1:27" ht="15" customHeight="1" x14ac:dyDescent="0.2">
      <c r="B10" s="17"/>
      <c r="F10" s="20" t="s">
        <v>36</v>
      </c>
      <c r="G10" s="119"/>
      <c r="H10" s="120"/>
      <c r="I10" s="119"/>
      <c r="J10" s="120"/>
      <c r="K10" s="119"/>
      <c r="L10" s="120"/>
      <c r="M10" s="119"/>
      <c r="N10" s="120"/>
      <c r="Y10" s="19"/>
      <c r="Z10" s="19"/>
    </row>
    <row r="11" spans="1:27" ht="15" customHeight="1" x14ac:dyDescent="0.2">
      <c r="B11" s="17"/>
      <c r="F11" s="42" t="s">
        <v>37</v>
      </c>
      <c r="G11" s="119"/>
      <c r="H11" s="120"/>
      <c r="I11" s="119"/>
      <c r="J11" s="120"/>
      <c r="K11" s="119"/>
      <c r="L11" s="120"/>
      <c r="M11" s="119"/>
      <c r="N11" s="120"/>
      <c r="Y11" s="19"/>
      <c r="Z11" s="19"/>
    </row>
    <row r="12" spans="1:27" ht="30" customHeight="1" x14ac:dyDescent="0.2">
      <c r="B12" s="17"/>
      <c r="F12" s="42" t="s">
        <v>38</v>
      </c>
      <c r="G12" s="119"/>
      <c r="H12" s="120"/>
      <c r="I12" s="119"/>
      <c r="J12" s="120"/>
      <c r="K12" s="119"/>
      <c r="L12" s="120"/>
      <c r="M12" s="119"/>
      <c r="N12" s="120"/>
      <c r="Y12" s="19"/>
      <c r="Z12" s="19"/>
    </row>
    <row r="13" spans="1:27" ht="5.25" customHeight="1" x14ac:dyDescent="0.2"/>
    <row r="14" spans="1:27" ht="12.9" customHeight="1" x14ac:dyDescent="0.2">
      <c r="A14" s="21"/>
      <c r="B14" s="21"/>
      <c r="C14" s="21"/>
      <c r="D14" s="21"/>
      <c r="E14" s="21"/>
      <c r="F14" s="21"/>
      <c r="G14" s="141"/>
      <c r="H14" s="141"/>
      <c r="I14" s="141"/>
      <c r="J14" s="141"/>
      <c r="K14" s="141"/>
      <c r="L14" s="141"/>
      <c r="M14" s="141"/>
      <c r="N14" s="114"/>
      <c r="O14" s="117" t="s">
        <v>14</v>
      </c>
      <c r="P14" s="116"/>
      <c r="Q14" s="116"/>
      <c r="R14" s="116"/>
      <c r="S14" s="96"/>
      <c r="T14" s="99" t="s">
        <v>103</v>
      </c>
      <c r="U14" s="100"/>
      <c r="V14" s="22"/>
    </row>
    <row r="15" spans="1:27" ht="12.9" customHeight="1" x14ac:dyDescent="0.2">
      <c r="A15" s="23"/>
      <c r="B15" s="23"/>
      <c r="C15" s="23"/>
      <c r="D15" s="23"/>
      <c r="E15" s="23"/>
      <c r="F15" s="23"/>
      <c r="G15" s="141" t="s">
        <v>118</v>
      </c>
      <c r="H15" s="141"/>
      <c r="I15" s="141"/>
      <c r="J15" s="141"/>
      <c r="K15" s="113" t="s">
        <v>43</v>
      </c>
      <c r="L15" s="141"/>
      <c r="M15" s="141"/>
      <c r="N15" s="114"/>
      <c r="O15" s="117" t="s">
        <v>10</v>
      </c>
      <c r="P15" s="116"/>
      <c r="Q15" s="96"/>
      <c r="R15" s="117" t="s">
        <v>12</v>
      </c>
      <c r="S15" s="96"/>
      <c r="T15" s="101"/>
      <c r="U15" s="102"/>
      <c r="V15" s="22"/>
      <c r="X15" s="24"/>
    </row>
    <row r="16" spans="1:27" ht="12.9" hidden="1" customHeight="1" x14ac:dyDescent="0.2">
      <c r="A16" s="23"/>
      <c r="B16" s="23"/>
      <c r="C16" s="23"/>
      <c r="D16" s="23"/>
      <c r="E16" s="23"/>
      <c r="F16" s="23"/>
      <c r="G16" s="146" t="s">
        <v>46</v>
      </c>
      <c r="H16" s="147"/>
      <c r="I16" s="146"/>
      <c r="J16" s="147"/>
      <c r="K16" s="146"/>
      <c r="L16" s="147"/>
      <c r="M16" s="146" t="s">
        <v>8</v>
      </c>
      <c r="N16" s="147"/>
      <c r="O16" s="121" t="s">
        <v>13</v>
      </c>
      <c r="P16" s="123" t="s">
        <v>104</v>
      </c>
      <c r="Q16" s="121" t="s">
        <v>11</v>
      </c>
      <c r="R16" s="121" t="s">
        <v>13</v>
      </c>
      <c r="S16" s="123" t="s">
        <v>105</v>
      </c>
      <c r="T16" s="103"/>
      <c r="U16" s="104"/>
      <c r="V16" s="22"/>
    </row>
    <row r="17" spans="1:35" ht="15" customHeight="1" x14ac:dyDescent="0.2">
      <c r="A17" s="23"/>
      <c r="B17" s="23"/>
      <c r="C17" s="23"/>
      <c r="D17" s="23"/>
      <c r="E17" s="23"/>
      <c r="F17" s="23"/>
      <c r="G17" s="142"/>
      <c r="H17" s="143"/>
      <c r="I17" s="142" t="s">
        <v>8</v>
      </c>
      <c r="J17" s="143"/>
      <c r="K17" s="142" t="s">
        <v>46</v>
      </c>
      <c r="L17" s="143"/>
      <c r="M17" s="142"/>
      <c r="N17" s="143"/>
      <c r="O17" s="122"/>
      <c r="P17" s="124"/>
      <c r="Q17" s="122"/>
      <c r="R17" s="122"/>
      <c r="S17" s="124"/>
      <c r="T17" s="103"/>
      <c r="U17" s="104"/>
      <c r="V17" s="22"/>
    </row>
    <row r="18" spans="1:35" ht="14.1" customHeight="1" x14ac:dyDescent="0.2">
      <c r="A18" s="23"/>
      <c r="B18" s="23"/>
      <c r="C18" s="23"/>
      <c r="D18" s="23"/>
      <c r="E18" s="23"/>
      <c r="F18" s="23"/>
      <c r="G18" s="144"/>
      <c r="H18" s="145"/>
      <c r="I18" s="144"/>
      <c r="J18" s="145"/>
      <c r="K18" s="144"/>
      <c r="L18" s="145"/>
      <c r="M18" s="144"/>
      <c r="N18" s="145"/>
      <c r="O18" s="122"/>
      <c r="P18" s="124"/>
      <c r="Q18" s="122"/>
      <c r="R18" s="122"/>
      <c r="S18" s="124"/>
      <c r="T18" s="105"/>
      <c r="U18" s="106"/>
      <c r="V18" s="22"/>
      <c r="W18" s="11" t="s">
        <v>41</v>
      </c>
      <c r="AA18" t="s">
        <v>25</v>
      </c>
      <c r="AC18" t="s">
        <v>25</v>
      </c>
    </row>
    <row r="19" spans="1:35" ht="18" customHeight="1" x14ac:dyDescent="0.2">
      <c r="A19" s="23"/>
      <c r="B19" s="23"/>
      <c r="C19" s="23"/>
      <c r="D19" s="23"/>
      <c r="E19" s="23"/>
      <c r="F19" s="23"/>
      <c r="G19" s="133">
        <v>44562</v>
      </c>
      <c r="H19" s="134"/>
      <c r="I19" s="131">
        <v>44926</v>
      </c>
      <c r="J19" s="132"/>
      <c r="K19" s="131">
        <v>44927</v>
      </c>
      <c r="L19" s="132"/>
      <c r="M19" s="133">
        <v>45291</v>
      </c>
      <c r="N19" s="134"/>
      <c r="O19" s="73"/>
      <c r="P19" s="69"/>
      <c r="Q19" s="69"/>
      <c r="R19" s="69"/>
      <c r="S19" s="69"/>
      <c r="T19" s="125" t="s">
        <v>106</v>
      </c>
      <c r="U19" s="127" t="s">
        <v>54</v>
      </c>
      <c r="V19" s="38"/>
      <c r="W19" s="2" t="s">
        <v>42</v>
      </c>
      <c r="X19" s="1"/>
      <c r="Y19" s="1"/>
      <c r="AA19" s="25" t="s">
        <v>26</v>
      </c>
      <c r="AC19" t="s">
        <v>27</v>
      </c>
    </row>
    <row r="20" spans="1:35" ht="49.95" customHeight="1" x14ac:dyDescent="0.2">
      <c r="A20" s="27" t="s">
        <v>1</v>
      </c>
      <c r="B20" s="65" t="s">
        <v>102</v>
      </c>
      <c r="C20" s="39" t="s">
        <v>9</v>
      </c>
      <c r="D20" s="39" t="s">
        <v>7</v>
      </c>
      <c r="E20" s="39" t="s">
        <v>6</v>
      </c>
      <c r="F20" s="39" t="s">
        <v>5</v>
      </c>
      <c r="G20" s="138" t="s">
        <v>99</v>
      </c>
      <c r="H20" s="139"/>
      <c r="I20" s="129" t="s">
        <v>99</v>
      </c>
      <c r="J20" s="130"/>
      <c r="K20" s="129" t="s">
        <v>99</v>
      </c>
      <c r="L20" s="130"/>
      <c r="M20" s="138" t="s">
        <v>99</v>
      </c>
      <c r="N20" s="139"/>
      <c r="O20" s="63" t="s">
        <v>100</v>
      </c>
      <c r="P20" s="64" t="s">
        <v>107</v>
      </c>
      <c r="Q20" s="74"/>
      <c r="R20" s="63" t="s">
        <v>101</v>
      </c>
      <c r="S20" s="75"/>
      <c r="T20" s="126"/>
      <c r="U20" s="128"/>
      <c r="V20" s="28"/>
      <c r="W20" s="29" t="s">
        <v>108</v>
      </c>
      <c r="X20" s="53" t="s">
        <v>109</v>
      </c>
      <c r="Y20" s="29" t="s">
        <v>40</v>
      </c>
      <c r="Z20" s="30" t="s">
        <v>39</v>
      </c>
      <c r="AA20" s="31" t="s">
        <v>24</v>
      </c>
      <c r="AC20" s="31" t="s">
        <v>28</v>
      </c>
      <c r="AD20" s="31" t="s">
        <v>29</v>
      </c>
      <c r="AE20" s="31" t="s">
        <v>30</v>
      </c>
      <c r="AF20" s="31" t="s">
        <v>31</v>
      </c>
      <c r="AG20" s="31" t="s">
        <v>32</v>
      </c>
      <c r="AH20" s="31" t="s">
        <v>33</v>
      </c>
      <c r="AI20" s="31" t="s">
        <v>34</v>
      </c>
    </row>
    <row r="21" spans="1:35" ht="23.1" customHeight="1" x14ac:dyDescent="0.2">
      <c r="A21" s="32">
        <v>1</v>
      </c>
      <c r="B21" s="42" t="s">
        <v>58</v>
      </c>
      <c r="C21" s="3" t="s">
        <v>59</v>
      </c>
      <c r="D21" s="4" t="s">
        <v>60</v>
      </c>
      <c r="E21" s="4">
        <v>1111111111</v>
      </c>
      <c r="F21" s="3">
        <v>44150</v>
      </c>
      <c r="G21" s="113" t="s">
        <v>119</v>
      </c>
      <c r="H21" s="114"/>
      <c r="I21" s="54"/>
      <c r="J21" s="110" t="s">
        <v>119</v>
      </c>
      <c r="K21" s="110" t="s">
        <v>119</v>
      </c>
      <c r="L21" s="94"/>
      <c r="M21" s="118"/>
      <c r="N21" s="114"/>
      <c r="O21" s="5" t="s">
        <v>61</v>
      </c>
      <c r="P21" s="158">
        <v>44515</v>
      </c>
      <c r="Q21" s="159">
        <f>IF(ISBLANK(F21),"",IF(ISBLANK(P21),"",DATEDIF(F21,P21,"d")/30.4))</f>
        <v>12.006578947368421</v>
      </c>
      <c r="R21" s="160" t="s">
        <v>62</v>
      </c>
      <c r="S21" s="158">
        <v>45275</v>
      </c>
      <c r="T21" s="161"/>
      <c r="U21" s="49"/>
      <c r="V21" s="33"/>
      <c r="W21" s="59" t="s">
        <v>63</v>
      </c>
      <c r="X21" s="58">
        <v>44576</v>
      </c>
      <c r="Y21" s="60"/>
      <c r="AA21" s="34">
        <f>IF(ISBLANK(F21),"",EDATE(F21,9))</f>
        <v>44423</v>
      </c>
      <c r="AC21" s="42"/>
      <c r="AD21" s="42"/>
      <c r="AE21" s="42"/>
      <c r="AF21" s="42"/>
      <c r="AG21" s="42"/>
      <c r="AH21" s="42"/>
      <c r="AI21" s="61"/>
    </row>
    <row r="22" spans="1:35" ht="23.1" customHeight="1" x14ac:dyDescent="0.2">
      <c r="A22" s="32">
        <v>2</v>
      </c>
      <c r="B22" s="42" t="s">
        <v>58</v>
      </c>
      <c r="C22" s="3" t="s">
        <v>59</v>
      </c>
      <c r="D22" s="4" t="s">
        <v>64</v>
      </c>
      <c r="E22" s="4">
        <v>1111111112</v>
      </c>
      <c r="F22" s="3">
        <v>44607</v>
      </c>
      <c r="G22" s="113"/>
      <c r="H22" s="114"/>
      <c r="I22" s="54"/>
      <c r="J22" s="110" t="s">
        <v>119</v>
      </c>
      <c r="K22" s="110" t="s">
        <v>119</v>
      </c>
      <c r="L22" s="94"/>
      <c r="M22" s="113" t="s">
        <v>119</v>
      </c>
      <c r="N22" s="114"/>
      <c r="O22" s="5" t="s">
        <v>61</v>
      </c>
      <c r="P22" s="158">
        <v>44926</v>
      </c>
      <c r="Q22" s="159">
        <f t="shared" ref="Q22:Q35" si="0">IF(ISBLANK(F22),"",IF(ISBLANK(P22),"",DATEDIF(F22,P22,"d")/30.4))</f>
        <v>10.493421052631579</v>
      </c>
      <c r="R22" s="160"/>
      <c r="S22" s="158"/>
      <c r="T22" s="161"/>
      <c r="U22" s="49"/>
      <c r="V22" s="33"/>
      <c r="W22" s="59" t="s">
        <v>65</v>
      </c>
      <c r="X22" s="58">
        <v>45092</v>
      </c>
      <c r="Y22" s="60"/>
      <c r="AA22" s="34">
        <f t="shared" ref="AA22:AA35" si="1">IF(ISBLANK(F22),"",EDATE(F22,9))</f>
        <v>44880</v>
      </c>
      <c r="AC22" s="42"/>
      <c r="AD22" s="42"/>
      <c r="AE22" s="42"/>
      <c r="AF22" s="42"/>
      <c r="AG22" s="42"/>
      <c r="AH22" s="42"/>
      <c r="AI22" s="61"/>
    </row>
    <row r="23" spans="1:35" ht="23.1" customHeight="1" x14ac:dyDescent="0.2">
      <c r="A23" s="32">
        <v>3</v>
      </c>
      <c r="B23" s="42" t="s">
        <v>58</v>
      </c>
      <c r="C23" s="3" t="s">
        <v>59</v>
      </c>
      <c r="D23" s="4" t="s">
        <v>66</v>
      </c>
      <c r="E23" s="4">
        <v>1111111113</v>
      </c>
      <c r="F23" s="3">
        <v>42415</v>
      </c>
      <c r="G23" s="118"/>
      <c r="H23" s="152"/>
      <c r="I23" s="54"/>
      <c r="J23" s="110" t="s">
        <v>121</v>
      </c>
      <c r="K23" s="110" t="s">
        <v>120</v>
      </c>
      <c r="L23" s="94"/>
      <c r="M23" s="110" t="s">
        <v>122</v>
      </c>
      <c r="N23" s="110" t="s">
        <v>120</v>
      </c>
      <c r="O23" s="44" t="s">
        <v>61</v>
      </c>
      <c r="P23" s="162">
        <v>44849</v>
      </c>
      <c r="Q23" s="159">
        <f t="shared" si="0"/>
        <v>80.06578947368422</v>
      </c>
      <c r="R23" s="160"/>
      <c r="S23" s="54"/>
      <c r="T23" s="161"/>
      <c r="U23" s="49"/>
      <c r="V23" s="33"/>
      <c r="W23" s="59" t="s">
        <v>67</v>
      </c>
      <c r="X23" s="58">
        <v>44805</v>
      </c>
      <c r="Y23" s="60"/>
      <c r="AA23" s="34">
        <f t="shared" si="1"/>
        <v>42689</v>
      </c>
      <c r="AC23" s="42"/>
      <c r="AD23" s="42"/>
      <c r="AE23" s="42"/>
      <c r="AF23" s="42"/>
      <c r="AG23" s="42"/>
      <c r="AH23" s="42"/>
      <c r="AI23" s="61"/>
    </row>
    <row r="24" spans="1:35" ht="23.1" customHeight="1" x14ac:dyDescent="0.2">
      <c r="A24" s="32">
        <v>4</v>
      </c>
      <c r="B24" s="42" t="s">
        <v>58</v>
      </c>
      <c r="C24" s="3" t="s">
        <v>59</v>
      </c>
      <c r="D24" s="4" t="s">
        <v>68</v>
      </c>
      <c r="E24" s="4">
        <v>1111111114</v>
      </c>
      <c r="F24" s="3">
        <v>44287</v>
      </c>
      <c r="G24" s="113"/>
      <c r="H24" s="114"/>
      <c r="I24" s="54"/>
      <c r="J24" s="110" t="s">
        <v>119</v>
      </c>
      <c r="K24" s="110" t="s">
        <v>119</v>
      </c>
      <c r="L24" s="94"/>
      <c r="M24" s="113" t="s">
        <v>119</v>
      </c>
      <c r="N24" s="114"/>
      <c r="O24" s="44" t="s">
        <v>61</v>
      </c>
      <c r="P24" s="162">
        <v>44562</v>
      </c>
      <c r="Q24" s="159">
        <f t="shared" si="0"/>
        <v>9.0460526315789487</v>
      </c>
      <c r="R24" s="160"/>
      <c r="S24" s="54"/>
      <c r="T24" s="161"/>
      <c r="U24" s="49"/>
      <c r="V24" s="33"/>
      <c r="W24" s="59" t="s">
        <v>69</v>
      </c>
      <c r="X24" s="58">
        <v>44713</v>
      </c>
      <c r="Y24" s="60" t="s">
        <v>70</v>
      </c>
      <c r="AA24" s="34">
        <f t="shared" si="1"/>
        <v>44562</v>
      </c>
      <c r="AC24" s="42"/>
      <c r="AD24" s="42"/>
      <c r="AE24" s="42"/>
      <c r="AF24" s="42"/>
      <c r="AG24" s="42"/>
      <c r="AH24" s="42"/>
      <c r="AI24" s="61"/>
    </row>
    <row r="25" spans="1:35" ht="23.1" customHeight="1" x14ac:dyDescent="0.2">
      <c r="A25" s="32">
        <v>5</v>
      </c>
      <c r="B25" s="42" t="s">
        <v>58</v>
      </c>
      <c r="C25" s="3" t="s">
        <v>59</v>
      </c>
      <c r="D25" s="4" t="s">
        <v>71</v>
      </c>
      <c r="E25" s="4">
        <v>1111111115</v>
      </c>
      <c r="F25" s="3">
        <v>44287</v>
      </c>
      <c r="G25" s="113"/>
      <c r="H25" s="114"/>
      <c r="I25" s="54"/>
      <c r="J25" s="110" t="s">
        <v>119</v>
      </c>
      <c r="K25" s="110" t="s">
        <v>119</v>
      </c>
      <c r="L25" s="94"/>
      <c r="M25" s="113" t="s">
        <v>119</v>
      </c>
      <c r="N25" s="114"/>
      <c r="O25" s="44" t="s">
        <v>72</v>
      </c>
      <c r="P25" s="162"/>
      <c r="Q25" s="159" t="str">
        <f t="shared" si="0"/>
        <v/>
      </c>
      <c r="R25" s="160"/>
      <c r="S25" s="54"/>
      <c r="T25" s="161"/>
      <c r="U25" s="49"/>
      <c r="V25" s="33"/>
      <c r="W25" s="59" t="s">
        <v>63</v>
      </c>
      <c r="X25" s="58">
        <v>44713</v>
      </c>
      <c r="Y25" s="60"/>
      <c r="AA25" s="34">
        <f t="shared" si="1"/>
        <v>44562</v>
      </c>
      <c r="AC25" s="42"/>
      <c r="AD25" s="42"/>
      <c r="AE25" s="42"/>
      <c r="AF25" s="42"/>
      <c r="AG25" s="42"/>
      <c r="AH25" s="42"/>
      <c r="AI25" s="61"/>
    </row>
    <row r="26" spans="1:35" ht="23.1" customHeight="1" x14ac:dyDescent="0.2">
      <c r="A26" s="32">
        <v>6</v>
      </c>
      <c r="B26" s="42" t="s">
        <v>58</v>
      </c>
      <c r="C26" s="3" t="s">
        <v>59</v>
      </c>
      <c r="D26" s="4" t="s">
        <v>73</v>
      </c>
      <c r="E26" s="4">
        <v>1111111116</v>
      </c>
      <c r="F26" s="3">
        <v>42798</v>
      </c>
      <c r="G26" s="118"/>
      <c r="H26" s="152"/>
      <c r="I26" s="54"/>
      <c r="J26" s="110"/>
      <c r="K26" s="110"/>
      <c r="L26" s="94">
        <v>7</v>
      </c>
      <c r="M26" s="118" t="s">
        <v>130</v>
      </c>
      <c r="N26" s="114"/>
      <c r="O26" s="44" t="s">
        <v>61</v>
      </c>
      <c r="P26" s="162">
        <v>44927</v>
      </c>
      <c r="Q26" s="159">
        <f t="shared" si="0"/>
        <v>70.03289473684211</v>
      </c>
      <c r="R26" s="160"/>
      <c r="S26" s="54"/>
      <c r="T26" s="161" t="s">
        <v>131</v>
      </c>
      <c r="U26" s="49">
        <v>100000</v>
      </c>
      <c r="V26" s="33"/>
      <c r="W26" s="59" t="s">
        <v>69</v>
      </c>
      <c r="X26" s="58">
        <v>44986</v>
      </c>
      <c r="Y26" s="60" t="s">
        <v>74</v>
      </c>
      <c r="AA26" s="34">
        <f t="shared" si="1"/>
        <v>43073</v>
      </c>
      <c r="AC26" s="42" t="s">
        <v>76</v>
      </c>
      <c r="AD26" s="42" t="s">
        <v>76</v>
      </c>
      <c r="AE26" s="42" t="s">
        <v>76</v>
      </c>
      <c r="AF26" s="42" t="s">
        <v>76</v>
      </c>
      <c r="AG26" s="42" t="s">
        <v>76</v>
      </c>
      <c r="AH26" s="42" t="s">
        <v>76</v>
      </c>
      <c r="AI26" s="61"/>
    </row>
    <row r="27" spans="1:35" ht="23.1" customHeight="1" x14ac:dyDescent="0.2">
      <c r="A27" s="32">
        <v>7</v>
      </c>
      <c r="B27" s="42" t="s">
        <v>58</v>
      </c>
      <c r="C27" s="3" t="s">
        <v>59</v>
      </c>
      <c r="D27" s="4" t="s">
        <v>75</v>
      </c>
      <c r="E27" s="4">
        <v>1111111117</v>
      </c>
      <c r="F27" s="3">
        <v>45016</v>
      </c>
      <c r="G27" s="118"/>
      <c r="H27" s="152"/>
      <c r="I27" s="54"/>
      <c r="J27" s="110"/>
      <c r="K27" s="110"/>
      <c r="L27" s="94"/>
      <c r="M27" s="153" t="s">
        <v>126</v>
      </c>
      <c r="N27" s="153"/>
      <c r="O27" s="44" t="s">
        <v>61</v>
      </c>
      <c r="P27" s="162">
        <v>45291</v>
      </c>
      <c r="Q27" s="159">
        <f t="shared" si="0"/>
        <v>9.0460526315789487</v>
      </c>
      <c r="R27" s="160"/>
      <c r="S27" s="54"/>
      <c r="T27" s="161" t="s">
        <v>131</v>
      </c>
      <c r="U27" s="49">
        <v>100000</v>
      </c>
      <c r="V27" s="33"/>
      <c r="W27" s="59" t="s">
        <v>63</v>
      </c>
      <c r="X27" s="58">
        <v>45077</v>
      </c>
      <c r="Y27" s="60"/>
      <c r="AA27" s="34">
        <f t="shared" si="1"/>
        <v>45291</v>
      </c>
      <c r="AC27" s="42" t="s">
        <v>76</v>
      </c>
      <c r="AD27" s="42" t="s">
        <v>76</v>
      </c>
      <c r="AE27" s="42" t="s">
        <v>76</v>
      </c>
      <c r="AF27" s="42" t="s">
        <v>76</v>
      </c>
      <c r="AG27" s="42" t="s">
        <v>76</v>
      </c>
      <c r="AH27" s="42" t="s">
        <v>77</v>
      </c>
      <c r="AI27" s="61"/>
    </row>
    <row r="28" spans="1:35" ht="23.1" customHeight="1" x14ac:dyDescent="0.2">
      <c r="A28" s="32">
        <v>8</v>
      </c>
      <c r="B28" s="42" t="s">
        <v>58</v>
      </c>
      <c r="C28" s="3" t="s">
        <v>59</v>
      </c>
      <c r="D28" s="4" t="s">
        <v>78</v>
      </c>
      <c r="E28" s="4">
        <v>1111111118</v>
      </c>
      <c r="F28" s="3">
        <v>44685</v>
      </c>
      <c r="G28" s="118"/>
      <c r="H28" s="152"/>
      <c r="I28" s="54"/>
      <c r="J28" s="110"/>
      <c r="K28" s="110"/>
      <c r="L28" s="94"/>
      <c r="M28" s="118" t="s">
        <v>127</v>
      </c>
      <c r="N28" s="114"/>
      <c r="O28" s="44" t="s">
        <v>61</v>
      </c>
      <c r="P28" s="162">
        <v>45108</v>
      </c>
      <c r="Q28" s="159">
        <f t="shared" si="0"/>
        <v>13.914473684210527</v>
      </c>
      <c r="R28" s="160"/>
      <c r="S28" s="54"/>
      <c r="T28" s="161"/>
      <c r="U28" s="49"/>
      <c r="V28" s="33"/>
      <c r="W28" s="59" t="s">
        <v>67</v>
      </c>
      <c r="X28" s="58">
        <v>45283</v>
      </c>
      <c r="Y28" s="60"/>
      <c r="AA28" s="34">
        <f t="shared" si="1"/>
        <v>44961</v>
      </c>
      <c r="AC28" s="42" t="s">
        <v>76</v>
      </c>
      <c r="AD28" s="42" t="s">
        <v>76</v>
      </c>
      <c r="AE28" s="42" t="s">
        <v>76</v>
      </c>
      <c r="AF28" s="42" t="s">
        <v>76</v>
      </c>
      <c r="AG28" s="42" t="s">
        <v>76</v>
      </c>
      <c r="AH28" s="42" t="s">
        <v>76</v>
      </c>
      <c r="AI28" s="61"/>
    </row>
    <row r="29" spans="1:35" ht="23.1" customHeight="1" x14ac:dyDescent="0.2">
      <c r="A29" s="32">
        <v>9</v>
      </c>
      <c r="B29" s="42" t="s">
        <v>58</v>
      </c>
      <c r="C29" s="3" t="s">
        <v>59</v>
      </c>
      <c r="D29" s="4" t="s">
        <v>79</v>
      </c>
      <c r="E29" s="4">
        <v>1111111119</v>
      </c>
      <c r="F29" s="3">
        <v>45016</v>
      </c>
      <c r="G29" s="118"/>
      <c r="H29" s="152"/>
      <c r="I29" s="54"/>
      <c r="J29" s="110"/>
      <c r="K29" s="110"/>
      <c r="L29" s="94"/>
      <c r="M29" s="118" t="s">
        <v>138</v>
      </c>
      <c r="N29" s="114"/>
      <c r="O29" s="44" t="s">
        <v>72</v>
      </c>
      <c r="P29" s="162"/>
      <c r="Q29" s="159" t="str">
        <f t="shared" si="0"/>
        <v/>
      </c>
      <c r="R29" s="160"/>
      <c r="S29" s="54"/>
      <c r="T29" s="161" t="s">
        <v>92</v>
      </c>
      <c r="U29" s="49">
        <v>246000</v>
      </c>
      <c r="V29" s="33"/>
      <c r="W29" s="59" t="s">
        <v>63</v>
      </c>
      <c r="X29" s="58">
        <v>45319</v>
      </c>
      <c r="Y29" s="60"/>
      <c r="AA29" s="34">
        <f t="shared" si="1"/>
        <v>45291</v>
      </c>
      <c r="AC29" s="42" t="s">
        <v>77</v>
      </c>
      <c r="AD29" s="42" t="s">
        <v>77</v>
      </c>
      <c r="AE29" s="42" t="s">
        <v>77</v>
      </c>
      <c r="AF29" s="42" t="s">
        <v>80</v>
      </c>
      <c r="AG29" s="42" t="s">
        <v>77</v>
      </c>
      <c r="AH29" s="42" t="s">
        <v>80</v>
      </c>
      <c r="AI29" s="61"/>
    </row>
    <row r="30" spans="1:35" ht="23.1" customHeight="1" x14ac:dyDescent="0.2">
      <c r="A30" s="32">
        <v>10</v>
      </c>
      <c r="B30" s="42" t="s">
        <v>58</v>
      </c>
      <c r="C30" s="3" t="s">
        <v>59</v>
      </c>
      <c r="D30" s="4" t="s">
        <v>81</v>
      </c>
      <c r="E30" s="4">
        <v>1111111120</v>
      </c>
      <c r="F30" s="3">
        <v>45016</v>
      </c>
      <c r="G30" s="118"/>
      <c r="H30" s="152"/>
      <c r="I30" s="54"/>
      <c r="J30" s="110"/>
      <c r="K30" s="110"/>
      <c r="L30" s="94"/>
      <c r="M30" s="118" t="s">
        <v>138</v>
      </c>
      <c r="N30" s="114"/>
      <c r="O30" s="5" t="s">
        <v>61</v>
      </c>
      <c r="P30" s="158">
        <v>45291</v>
      </c>
      <c r="Q30" s="159">
        <f t="shared" si="0"/>
        <v>9.0460526315789487</v>
      </c>
      <c r="R30" s="160"/>
      <c r="S30" s="54"/>
      <c r="T30" s="161" t="s">
        <v>92</v>
      </c>
      <c r="U30" s="49">
        <v>246000</v>
      </c>
      <c r="V30" s="33"/>
      <c r="W30" s="59"/>
      <c r="X30" s="58"/>
      <c r="Y30" s="60" t="s">
        <v>82</v>
      </c>
      <c r="AA30" s="34">
        <f t="shared" si="1"/>
        <v>45291</v>
      </c>
      <c r="AC30" s="42" t="s">
        <v>77</v>
      </c>
      <c r="AD30" s="42" t="s">
        <v>80</v>
      </c>
      <c r="AE30" s="42" t="s">
        <v>76</v>
      </c>
      <c r="AF30" s="42" t="s">
        <v>76</v>
      </c>
      <c r="AG30" s="42" t="s">
        <v>76</v>
      </c>
      <c r="AH30" s="42" t="s">
        <v>80</v>
      </c>
      <c r="AI30" s="61"/>
    </row>
    <row r="31" spans="1:35" ht="23.1" customHeight="1" x14ac:dyDescent="0.2">
      <c r="A31" s="32">
        <v>11</v>
      </c>
      <c r="B31" s="42" t="s">
        <v>58</v>
      </c>
      <c r="C31" s="3" t="s">
        <v>59</v>
      </c>
      <c r="D31" s="4" t="s">
        <v>83</v>
      </c>
      <c r="E31" s="4">
        <v>1111111121</v>
      </c>
      <c r="F31" s="3">
        <v>45016</v>
      </c>
      <c r="G31" s="118"/>
      <c r="H31" s="152"/>
      <c r="I31" s="54"/>
      <c r="J31" s="110"/>
      <c r="K31" s="110"/>
      <c r="L31" s="94"/>
      <c r="M31" s="118" t="s">
        <v>128</v>
      </c>
      <c r="N31" s="114"/>
      <c r="O31" s="5" t="s">
        <v>61</v>
      </c>
      <c r="P31" s="158">
        <v>45291</v>
      </c>
      <c r="Q31" s="159">
        <f t="shared" si="0"/>
        <v>9.0460526315789487</v>
      </c>
      <c r="R31" s="160"/>
      <c r="S31" s="158"/>
      <c r="T31" s="161"/>
      <c r="U31" s="49"/>
      <c r="V31" s="33"/>
      <c r="W31" s="59"/>
      <c r="X31" s="58"/>
      <c r="Y31" s="60" t="s">
        <v>82</v>
      </c>
      <c r="AA31" s="34">
        <f t="shared" si="1"/>
        <v>45291</v>
      </c>
      <c r="AC31" s="42" t="s">
        <v>84</v>
      </c>
      <c r="AD31" s="42" t="s">
        <v>84</v>
      </c>
      <c r="AE31" s="42" t="s">
        <v>84</v>
      </c>
      <c r="AF31" s="42" t="s">
        <v>84</v>
      </c>
      <c r="AG31" s="42" t="s">
        <v>84</v>
      </c>
      <c r="AH31" s="42" t="s">
        <v>84</v>
      </c>
      <c r="AI31" s="61" t="s">
        <v>85</v>
      </c>
    </row>
    <row r="32" spans="1:35" ht="23.1" customHeight="1" x14ac:dyDescent="0.2">
      <c r="A32" s="32">
        <v>12</v>
      </c>
      <c r="B32" s="42" t="s">
        <v>58</v>
      </c>
      <c r="C32" s="3" t="s">
        <v>59</v>
      </c>
      <c r="D32" s="4" t="s">
        <v>86</v>
      </c>
      <c r="E32" s="4">
        <v>1111111122</v>
      </c>
      <c r="F32" s="3">
        <v>44867</v>
      </c>
      <c r="G32" s="113"/>
      <c r="H32" s="114"/>
      <c r="I32" s="54"/>
      <c r="J32" s="110"/>
      <c r="K32" s="110"/>
      <c r="L32" s="94"/>
      <c r="M32" s="118" t="s">
        <v>129</v>
      </c>
      <c r="N32" s="114"/>
      <c r="O32" s="5" t="s">
        <v>90</v>
      </c>
      <c r="P32" s="158">
        <v>45291</v>
      </c>
      <c r="Q32" s="159">
        <f t="shared" si="0"/>
        <v>13.947368421052632</v>
      </c>
      <c r="R32" s="160"/>
      <c r="S32" s="158"/>
      <c r="T32" s="161" t="s">
        <v>91</v>
      </c>
      <c r="U32" s="49">
        <v>100000</v>
      </c>
      <c r="V32" s="33"/>
      <c r="W32" s="59"/>
      <c r="X32" s="58"/>
      <c r="Y32" s="60" t="s">
        <v>82</v>
      </c>
      <c r="AA32" s="34">
        <f t="shared" si="1"/>
        <v>45140</v>
      </c>
      <c r="AC32" s="42" t="s">
        <v>88</v>
      </c>
      <c r="AD32" s="42" t="s">
        <v>88</v>
      </c>
      <c r="AE32" s="42" t="s">
        <v>89</v>
      </c>
      <c r="AF32" s="42" t="s">
        <v>89</v>
      </c>
      <c r="AG32" s="42" t="s">
        <v>89</v>
      </c>
      <c r="AH32" s="42" t="s">
        <v>89</v>
      </c>
      <c r="AI32" s="61"/>
    </row>
    <row r="33" spans="1:35" ht="23.1" customHeight="1" x14ac:dyDescent="0.2">
      <c r="A33" s="32">
        <v>13</v>
      </c>
      <c r="B33" s="42" t="s">
        <v>58</v>
      </c>
      <c r="C33" s="3" t="s">
        <v>59</v>
      </c>
      <c r="D33" s="4" t="s">
        <v>87</v>
      </c>
      <c r="E33" s="4">
        <v>1111111123</v>
      </c>
      <c r="F33" s="3">
        <v>44867</v>
      </c>
      <c r="G33" s="118"/>
      <c r="H33" s="152"/>
      <c r="I33" s="54"/>
      <c r="J33" s="110"/>
      <c r="K33" s="110"/>
      <c r="L33" s="94"/>
      <c r="M33" s="118" t="s">
        <v>129</v>
      </c>
      <c r="N33" s="114"/>
      <c r="O33" s="5" t="s">
        <v>90</v>
      </c>
      <c r="P33" s="158">
        <v>45291</v>
      </c>
      <c r="Q33" s="159">
        <f t="shared" si="0"/>
        <v>13.947368421052632</v>
      </c>
      <c r="R33" s="160"/>
      <c r="S33" s="54"/>
      <c r="T33" s="161" t="s">
        <v>91</v>
      </c>
      <c r="U33" s="49">
        <v>80000</v>
      </c>
      <c r="V33" s="33"/>
      <c r="W33" s="59"/>
      <c r="X33" s="58"/>
      <c r="Y33" s="60" t="s">
        <v>82</v>
      </c>
      <c r="AA33" s="34">
        <f t="shared" si="1"/>
        <v>45140</v>
      </c>
      <c r="AC33" s="42" t="s">
        <v>89</v>
      </c>
      <c r="AD33" s="42" t="s">
        <v>88</v>
      </c>
      <c r="AE33" s="42" t="s">
        <v>88</v>
      </c>
      <c r="AF33" s="42" t="s">
        <v>88</v>
      </c>
      <c r="AG33" s="42" t="s">
        <v>88</v>
      </c>
      <c r="AH33" s="42" t="s">
        <v>89</v>
      </c>
      <c r="AI33" s="61"/>
    </row>
    <row r="34" spans="1:35" ht="23.1" customHeight="1" x14ac:dyDescent="0.2">
      <c r="A34" s="32">
        <v>14</v>
      </c>
      <c r="B34" s="42"/>
      <c r="C34" s="3"/>
      <c r="D34" s="4"/>
      <c r="E34" s="4"/>
      <c r="F34" s="3"/>
      <c r="G34" s="113"/>
      <c r="H34" s="114"/>
      <c r="I34" s="54"/>
      <c r="J34" s="110"/>
      <c r="K34" s="110"/>
      <c r="L34" s="94"/>
      <c r="M34" s="113"/>
      <c r="N34" s="114"/>
      <c r="O34" s="5"/>
      <c r="P34" s="158"/>
      <c r="Q34" s="159" t="str">
        <f t="shared" si="0"/>
        <v/>
      </c>
      <c r="R34" s="160"/>
      <c r="S34" s="54"/>
      <c r="T34" s="161"/>
      <c r="U34" s="49"/>
      <c r="V34" s="33"/>
      <c r="W34" s="59"/>
      <c r="X34" s="58"/>
      <c r="Y34" s="60"/>
      <c r="AA34" s="34" t="str">
        <f t="shared" si="1"/>
        <v/>
      </c>
      <c r="AC34" s="42"/>
      <c r="AD34" s="42"/>
      <c r="AE34" s="42"/>
      <c r="AF34" s="42"/>
      <c r="AG34" s="42"/>
      <c r="AH34" s="42"/>
      <c r="AI34" s="61"/>
    </row>
    <row r="35" spans="1:35" s="11" customFormat="1" ht="23.1" customHeight="1" x14ac:dyDescent="0.2">
      <c r="A35" s="76">
        <v>15</v>
      </c>
      <c r="B35" s="55"/>
      <c r="C35" s="77"/>
      <c r="D35" s="78"/>
      <c r="E35" s="78"/>
      <c r="F35" s="77"/>
      <c r="G35" s="117"/>
      <c r="H35" s="96"/>
      <c r="I35" s="68"/>
      <c r="J35" s="110"/>
      <c r="K35" s="110"/>
      <c r="L35" s="57"/>
      <c r="M35" s="117"/>
      <c r="N35" s="96"/>
      <c r="O35" s="5"/>
      <c r="P35" s="158"/>
      <c r="Q35" s="159" t="str">
        <f t="shared" si="0"/>
        <v/>
      </c>
      <c r="R35" s="160"/>
      <c r="S35" s="54"/>
      <c r="T35" s="161"/>
      <c r="U35" s="49"/>
      <c r="V35" s="33"/>
      <c r="W35" s="59"/>
      <c r="X35" s="58"/>
      <c r="Y35" s="60"/>
      <c r="Z35"/>
      <c r="AA35" s="34" t="str">
        <f t="shared" si="1"/>
        <v/>
      </c>
      <c r="AB35"/>
      <c r="AC35" s="42"/>
      <c r="AD35" s="42"/>
      <c r="AE35" s="42"/>
      <c r="AF35" s="42"/>
      <c r="AG35" s="42"/>
      <c r="AH35" s="42"/>
      <c r="AI35" s="61"/>
    </row>
    <row r="36" spans="1:35" s="11" customFormat="1" ht="23.1" hidden="1" customHeight="1" x14ac:dyDescent="0.2">
      <c r="A36" s="76">
        <v>16</v>
      </c>
      <c r="B36" s="55"/>
      <c r="C36" s="77"/>
      <c r="D36" s="78"/>
      <c r="E36" s="78"/>
      <c r="F36" s="77"/>
      <c r="G36" s="115"/>
      <c r="H36" s="96"/>
      <c r="I36" s="115"/>
      <c r="J36" s="116"/>
      <c r="K36" s="116"/>
      <c r="L36" s="96"/>
      <c r="M36" s="115"/>
      <c r="N36" s="96"/>
      <c r="O36" s="44"/>
      <c r="P36" s="162"/>
      <c r="Q36" s="166" t="str">
        <f t="shared" ref="Q36:Q40" si="2">IF(ISBLANK(F36),"",IF(ISBLANK(P36),"",DATEDIF(F36,P36,"d")/30.4))</f>
        <v/>
      </c>
      <c r="R36" s="164"/>
      <c r="S36" s="68"/>
      <c r="T36" s="66"/>
      <c r="U36" s="66"/>
      <c r="V36" s="67"/>
      <c r="W36" s="79"/>
      <c r="X36" s="79"/>
      <c r="Y36" s="77"/>
      <c r="AA36" s="80" t="str">
        <f t="shared" ref="AA36:AA40" si="3">IF(ISBLANK(F36),"",EDATE(F36,9))</f>
        <v/>
      </c>
      <c r="AC36" s="55"/>
      <c r="AD36" s="55"/>
      <c r="AE36" s="55"/>
      <c r="AF36" s="55"/>
      <c r="AG36" s="55"/>
      <c r="AH36" s="55"/>
      <c r="AI36" s="70"/>
    </row>
    <row r="37" spans="1:35" s="11" customFormat="1" ht="23.1" hidden="1" customHeight="1" x14ac:dyDescent="0.2">
      <c r="A37" s="76">
        <v>17</v>
      </c>
      <c r="B37" s="55"/>
      <c r="C37" s="77"/>
      <c r="D37" s="78"/>
      <c r="E37" s="78"/>
      <c r="F37" s="77"/>
      <c r="G37" s="115"/>
      <c r="H37" s="96"/>
      <c r="I37" s="115"/>
      <c r="J37" s="116"/>
      <c r="K37" s="116"/>
      <c r="L37" s="96"/>
      <c r="M37" s="115"/>
      <c r="N37" s="96"/>
      <c r="O37" s="44"/>
      <c r="P37" s="162"/>
      <c r="Q37" s="166" t="str">
        <f t="shared" si="2"/>
        <v/>
      </c>
      <c r="R37" s="164"/>
      <c r="S37" s="68"/>
      <c r="T37" s="66"/>
      <c r="U37" s="66"/>
      <c r="V37" s="67"/>
      <c r="W37" s="79"/>
      <c r="X37" s="79"/>
      <c r="Y37" s="77"/>
      <c r="AA37" s="80" t="str">
        <f t="shared" si="3"/>
        <v/>
      </c>
      <c r="AC37" s="55"/>
      <c r="AD37" s="55"/>
      <c r="AE37" s="55"/>
      <c r="AF37" s="55"/>
      <c r="AG37" s="55"/>
      <c r="AH37" s="55"/>
      <c r="AI37" s="70"/>
    </row>
    <row r="38" spans="1:35" s="11" customFormat="1" ht="23.1" hidden="1" customHeight="1" x14ac:dyDescent="0.2">
      <c r="A38" s="76">
        <v>18</v>
      </c>
      <c r="B38" s="55"/>
      <c r="C38" s="77"/>
      <c r="D38" s="78"/>
      <c r="E38" s="78"/>
      <c r="F38" s="77"/>
      <c r="G38" s="115"/>
      <c r="H38" s="96"/>
      <c r="I38" s="115"/>
      <c r="J38" s="116"/>
      <c r="K38" s="116"/>
      <c r="L38" s="96"/>
      <c r="M38" s="115"/>
      <c r="N38" s="96"/>
      <c r="O38" s="44"/>
      <c r="P38" s="162"/>
      <c r="Q38" s="166" t="str">
        <f t="shared" si="2"/>
        <v/>
      </c>
      <c r="R38" s="164"/>
      <c r="S38" s="68"/>
      <c r="T38" s="66"/>
      <c r="U38" s="66"/>
      <c r="V38" s="67"/>
      <c r="W38" s="79"/>
      <c r="X38" s="79"/>
      <c r="Y38" s="77"/>
      <c r="AA38" s="80" t="str">
        <f t="shared" si="3"/>
        <v/>
      </c>
      <c r="AC38" s="55"/>
      <c r="AD38" s="55"/>
      <c r="AE38" s="55"/>
      <c r="AF38" s="55"/>
      <c r="AG38" s="55"/>
      <c r="AH38" s="55"/>
      <c r="AI38" s="70"/>
    </row>
    <row r="39" spans="1:35" s="11" customFormat="1" ht="23.1" hidden="1" customHeight="1" x14ac:dyDescent="0.2">
      <c r="A39" s="76">
        <v>19</v>
      </c>
      <c r="B39" s="55"/>
      <c r="C39" s="77"/>
      <c r="D39" s="78"/>
      <c r="E39" s="78"/>
      <c r="F39" s="77"/>
      <c r="G39" s="115"/>
      <c r="H39" s="96"/>
      <c r="I39" s="115"/>
      <c r="J39" s="116"/>
      <c r="K39" s="116"/>
      <c r="L39" s="96"/>
      <c r="M39" s="115"/>
      <c r="N39" s="96"/>
      <c r="O39" s="44"/>
      <c r="P39" s="162"/>
      <c r="Q39" s="166" t="str">
        <f t="shared" si="2"/>
        <v/>
      </c>
      <c r="R39" s="164"/>
      <c r="S39" s="68"/>
      <c r="T39" s="66"/>
      <c r="U39" s="66"/>
      <c r="V39" s="67"/>
      <c r="W39" s="79"/>
      <c r="X39" s="79"/>
      <c r="Y39" s="77"/>
      <c r="AA39" s="80" t="str">
        <f t="shared" si="3"/>
        <v/>
      </c>
      <c r="AC39" s="55"/>
      <c r="AD39" s="55"/>
      <c r="AE39" s="55"/>
      <c r="AF39" s="55"/>
      <c r="AG39" s="55"/>
      <c r="AH39" s="55"/>
      <c r="AI39" s="70"/>
    </row>
    <row r="40" spans="1:35" s="11" customFormat="1" ht="23.1" hidden="1" customHeight="1" x14ac:dyDescent="0.2">
      <c r="A40" s="76">
        <v>20</v>
      </c>
      <c r="B40" s="55"/>
      <c r="C40" s="77"/>
      <c r="D40" s="78"/>
      <c r="E40" s="78"/>
      <c r="F40" s="77"/>
      <c r="G40" s="115"/>
      <c r="H40" s="96"/>
      <c r="I40" s="115"/>
      <c r="J40" s="116"/>
      <c r="K40" s="116"/>
      <c r="L40" s="96"/>
      <c r="M40" s="115"/>
      <c r="N40" s="96"/>
      <c r="O40" s="44"/>
      <c r="P40" s="162"/>
      <c r="Q40" s="166" t="str">
        <f t="shared" si="2"/>
        <v/>
      </c>
      <c r="R40" s="164"/>
      <c r="S40" s="68"/>
      <c r="T40" s="66"/>
      <c r="U40" s="66"/>
      <c r="V40" s="67"/>
      <c r="W40" s="79"/>
      <c r="X40" s="79"/>
      <c r="Y40" s="77"/>
      <c r="AA40" s="80" t="str">
        <f t="shared" si="3"/>
        <v/>
      </c>
      <c r="AC40" s="55"/>
      <c r="AD40" s="55"/>
      <c r="AE40" s="55"/>
      <c r="AF40" s="55"/>
      <c r="AG40" s="55"/>
      <c r="AH40" s="55"/>
      <c r="AI40" s="70"/>
    </row>
    <row r="41" spans="1:35" s="11" customFormat="1" ht="3" customHeight="1" x14ac:dyDescent="0.2">
      <c r="A41" s="47"/>
      <c r="B41" s="81"/>
      <c r="C41" s="82"/>
      <c r="D41" s="83"/>
      <c r="E41" s="83"/>
      <c r="F41" s="82"/>
      <c r="G41" s="81"/>
      <c r="H41" s="81"/>
      <c r="I41" s="81"/>
      <c r="J41" s="81"/>
      <c r="K41" s="81"/>
      <c r="L41" s="81"/>
      <c r="M41" s="81"/>
      <c r="N41" s="81"/>
      <c r="O41" s="81"/>
      <c r="P41" s="84"/>
      <c r="Q41" s="85"/>
      <c r="R41" s="86"/>
      <c r="S41" s="85"/>
      <c r="T41" s="87"/>
      <c r="U41" s="88"/>
      <c r="V41" s="88"/>
      <c r="W41" s="45"/>
      <c r="X41" s="45"/>
      <c r="Y41" s="89"/>
      <c r="AC41" s="47"/>
      <c r="AD41" s="47"/>
      <c r="AE41" s="47"/>
      <c r="AF41" s="47"/>
      <c r="AG41" s="47"/>
      <c r="AH41" s="47"/>
    </row>
    <row r="42" spans="1:35" s="11" customFormat="1" ht="14.25" customHeight="1" x14ac:dyDescent="0.2">
      <c r="B42" s="2"/>
      <c r="C42" s="90"/>
      <c r="D42" s="90"/>
      <c r="E42" s="90"/>
      <c r="F42" s="90"/>
      <c r="G42" s="91"/>
      <c r="H42" s="91"/>
      <c r="I42" s="91"/>
      <c r="J42" s="91"/>
      <c r="K42" s="91"/>
      <c r="L42" s="91"/>
      <c r="M42" s="91"/>
      <c r="N42" s="91"/>
      <c r="O42" s="90"/>
      <c r="P42" s="91"/>
      <c r="R42" s="62" t="s">
        <v>110</v>
      </c>
      <c r="S42" s="47"/>
      <c r="T42" s="47"/>
      <c r="U42" s="47"/>
      <c r="V42" s="47"/>
      <c r="W42" s="62" t="s">
        <v>53</v>
      </c>
      <c r="X42" s="47"/>
      <c r="Y42" s="47"/>
      <c r="Z42" s="47"/>
    </row>
    <row r="43" spans="1:35" s="11" customFormat="1" ht="21.75" customHeight="1" x14ac:dyDescent="0.2">
      <c r="B43" s="148" t="s">
        <v>47</v>
      </c>
      <c r="C43" s="112"/>
      <c r="D43" s="55"/>
      <c r="E43" s="55"/>
      <c r="F43" s="55"/>
      <c r="G43" s="7">
        <f>SUBTOTAL(3,G21:G40)</f>
        <v>1</v>
      </c>
      <c r="H43" s="43" t="s">
        <v>117</v>
      </c>
      <c r="I43" s="7"/>
      <c r="J43" s="37">
        <f>SUBTOTAL(3,J21:J40)</f>
        <v>5</v>
      </c>
      <c r="K43" s="37" t="s">
        <v>48</v>
      </c>
      <c r="L43" s="57"/>
      <c r="M43" s="7">
        <f>SUBTOTAL(3,M21:M40)</f>
        <v>12</v>
      </c>
      <c r="N43" s="43" t="s">
        <v>50</v>
      </c>
      <c r="O43" s="149" t="s">
        <v>4</v>
      </c>
      <c r="P43" s="150"/>
      <c r="R43" s="44" t="s">
        <v>21</v>
      </c>
      <c r="S43" s="44" t="s">
        <v>23</v>
      </c>
      <c r="T43" s="95" t="s">
        <v>20</v>
      </c>
      <c r="U43" s="96"/>
      <c r="V43" s="50"/>
      <c r="W43" s="44" t="s">
        <v>21</v>
      </c>
      <c r="X43" s="44" t="s">
        <v>23</v>
      </c>
      <c r="Y43" s="111" t="s">
        <v>20</v>
      </c>
      <c r="Z43" s="112"/>
      <c r="AA43" s="109"/>
    </row>
    <row r="44" spans="1:35" s="11" customFormat="1" ht="21.75" customHeight="1" x14ac:dyDescent="0.2">
      <c r="B44" s="112" t="s">
        <v>2</v>
      </c>
      <c r="C44" s="112"/>
      <c r="D44" s="55"/>
      <c r="E44" s="55"/>
      <c r="F44" s="55"/>
      <c r="G44" s="37" t="s">
        <v>3</v>
      </c>
      <c r="H44" s="43"/>
      <c r="I44" s="7"/>
      <c r="J44" s="37" t="s">
        <v>3</v>
      </c>
      <c r="K44" s="56"/>
      <c r="L44" s="57"/>
      <c r="M44" s="7">
        <v>1</v>
      </c>
      <c r="N44" s="43" t="s">
        <v>51</v>
      </c>
      <c r="O44" s="151" t="s">
        <v>136</v>
      </c>
      <c r="P44" s="150"/>
      <c r="R44" s="46">
        <v>80000</v>
      </c>
      <c r="S44" s="40">
        <f>COUNTIF(U21:U40,"80000")</f>
        <v>1</v>
      </c>
      <c r="T44" s="97">
        <f>R44*S44</f>
        <v>80000</v>
      </c>
      <c r="U44" s="98"/>
      <c r="V44" s="35"/>
      <c r="W44" s="46">
        <v>175000</v>
      </c>
      <c r="X44" s="40">
        <f>COUNTIF(U21:U40,"175000")</f>
        <v>0</v>
      </c>
      <c r="Y44" s="107">
        <f>W44*X44</f>
        <v>0</v>
      </c>
      <c r="Z44" s="108"/>
      <c r="AA44" s="109"/>
    </row>
    <row r="45" spans="1:35" s="11" customFormat="1" ht="21.75" customHeight="1" x14ac:dyDescent="0.2">
      <c r="B45" s="148" t="s">
        <v>93</v>
      </c>
      <c r="C45" s="112"/>
      <c r="D45" s="55"/>
      <c r="E45" s="55"/>
      <c r="F45" s="55"/>
      <c r="G45" s="37" t="s">
        <v>3</v>
      </c>
      <c r="H45" s="43"/>
      <c r="I45" s="7"/>
      <c r="J45" s="37" t="s">
        <v>3</v>
      </c>
      <c r="K45" s="56"/>
      <c r="L45" s="57"/>
      <c r="M45" s="7">
        <f>M43-J43-M44</f>
        <v>6</v>
      </c>
      <c r="N45" s="43" t="s">
        <v>52</v>
      </c>
      <c r="O45" s="149" t="s">
        <v>44</v>
      </c>
      <c r="P45" s="150"/>
      <c r="R45" s="46">
        <v>100000</v>
      </c>
      <c r="S45" s="40">
        <f>COUNTIF(U21:U40,"100000")</f>
        <v>3</v>
      </c>
      <c r="T45" s="97">
        <f>R45*S45</f>
        <v>300000</v>
      </c>
      <c r="U45" s="98"/>
      <c r="V45" s="35"/>
      <c r="W45" s="46">
        <v>246000</v>
      </c>
      <c r="X45" s="40">
        <f>COUNTIF(U21:U40,"246000")</f>
        <v>2</v>
      </c>
      <c r="Y45" s="107">
        <f>W45*X45</f>
        <v>492000</v>
      </c>
      <c r="Z45" s="108"/>
      <c r="AA45" s="109"/>
    </row>
    <row r="46" spans="1:35" s="11" customFormat="1" ht="21.75" customHeight="1" x14ac:dyDescent="0.2">
      <c r="B46" s="41" t="s">
        <v>111</v>
      </c>
      <c r="C46" s="47"/>
      <c r="D46" s="47"/>
      <c r="E46" s="47"/>
      <c r="F46" s="47"/>
      <c r="G46" s="48"/>
      <c r="H46" s="48"/>
      <c r="I46" s="48"/>
      <c r="J46" s="47"/>
      <c r="K46" s="48"/>
      <c r="L46" s="47"/>
      <c r="M46" s="48"/>
      <c r="N46" s="48"/>
      <c r="O46" s="45"/>
      <c r="P46" s="45"/>
      <c r="R46" s="55" t="s">
        <v>22</v>
      </c>
      <c r="S46" s="40">
        <f>S44+S45</f>
        <v>4</v>
      </c>
      <c r="T46" s="97">
        <f>T44+T45</f>
        <v>380000</v>
      </c>
      <c r="U46" s="98"/>
      <c r="V46" s="35"/>
      <c r="W46" s="55" t="s">
        <v>22</v>
      </c>
      <c r="X46" s="40">
        <f>X44+X45</f>
        <v>2</v>
      </c>
      <c r="Y46" s="107">
        <f>Y44+Y45</f>
        <v>492000</v>
      </c>
      <c r="Z46" s="108"/>
      <c r="AA46" s="109"/>
    </row>
    <row r="47" spans="1:35" s="11" customFormat="1" ht="3.6" customHeight="1" x14ac:dyDescent="0.2">
      <c r="B47" s="41"/>
      <c r="C47" s="47"/>
      <c r="D47" s="47"/>
      <c r="E47" s="47"/>
      <c r="F47" s="47"/>
      <c r="G47" s="48"/>
      <c r="H47" s="48"/>
      <c r="I47" s="48"/>
      <c r="J47" s="47"/>
      <c r="K47" s="48"/>
      <c r="L47" s="47"/>
      <c r="M47" s="48"/>
      <c r="N47" s="48"/>
      <c r="O47" s="45"/>
      <c r="P47" s="45"/>
      <c r="R47" s="47"/>
      <c r="S47" s="51"/>
      <c r="T47" s="52"/>
      <c r="U47" s="48"/>
      <c r="V47" s="35"/>
      <c r="W47" s="47"/>
      <c r="X47" s="51"/>
      <c r="Y47" s="35"/>
      <c r="Z47" s="92"/>
    </row>
    <row r="48" spans="1:35" s="11" customFormat="1" ht="11.25" customHeight="1" x14ac:dyDescent="0.2">
      <c r="A48" s="36" t="s">
        <v>16</v>
      </c>
      <c r="B48" s="93"/>
      <c r="C48" s="36" t="s">
        <v>15</v>
      </c>
      <c r="D48" s="36"/>
      <c r="E48" s="36"/>
      <c r="F48" s="36"/>
      <c r="G48" s="36"/>
      <c r="H48" s="36"/>
      <c r="I48" s="36"/>
      <c r="J48" s="36"/>
      <c r="K48" s="36"/>
      <c r="L48" s="36"/>
      <c r="M48" s="36"/>
      <c r="N48" s="36"/>
      <c r="O48" s="36"/>
      <c r="P48" s="36"/>
      <c r="Q48" s="36"/>
      <c r="R48" s="36"/>
      <c r="S48" s="36"/>
      <c r="T48" s="36"/>
      <c r="U48" s="36"/>
      <c r="V48" s="36"/>
    </row>
    <row r="49" spans="1:22" s="11" customFormat="1" ht="11.25" customHeight="1" x14ac:dyDescent="0.2">
      <c r="A49" s="36"/>
      <c r="B49" s="93"/>
      <c r="C49" s="36" t="s">
        <v>56</v>
      </c>
      <c r="D49" s="36"/>
      <c r="E49" s="36"/>
      <c r="F49" s="36"/>
      <c r="G49" s="36"/>
      <c r="H49" s="36"/>
      <c r="I49" s="36"/>
      <c r="J49" s="36"/>
      <c r="K49" s="36"/>
      <c r="L49" s="36"/>
      <c r="M49" s="36"/>
      <c r="N49" s="36"/>
      <c r="O49" s="36"/>
      <c r="P49" s="36"/>
      <c r="Q49" s="36"/>
      <c r="R49" s="36"/>
      <c r="S49" s="36"/>
      <c r="T49" s="36"/>
      <c r="U49" s="36"/>
      <c r="V49" s="36"/>
    </row>
    <row r="50" spans="1:22" s="11" customFormat="1" ht="11.25" customHeight="1" x14ac:dyDescent="0.2">
      <c r="A50" s="36"/>
      <c r="B50" s="93"/>
      <c r="C50" s="36" t="s">
        <v>55</v>
      </c>
      <c r="D50" s="36"/>
      <c r="E50" s="36"/>
      <c r="F50" s="36"/>
      <c r="G50" s="36"/>
      <c r="H50" s="36"/>
      <c r="I50" s="36"/>
      <c r="J50" s="36"/>
      <c r="K50" s="36"/>
      <c r="L50" s="36"/>
      <c r="M50" s="36"/>
      <c r="N50" s="36"/>
      <c r="O50" s="36"/>
      <c r="P50" s="36"/>
      <c r="Q50" s="36"/>
      <c r="R50" s="36"/>
      <c r="S50" s="36"/>
      <c r="T50" s="36"/>
      <c r="U50" s="36"/>
      <c r="V50" s="36"/>
    </row>
    <row r="51" spans="1:22" s="11" customFormat="1" ht="11.25" customHeight="1" x14ac:dyDescent="0.2">
      <c r="A51" s="36"/>
      <c r="B51" s="93"/>
      <c r="C51" s="36" t="s">
        <v>94</v>
      </c>
      <c r="D51" s="36"/>
      <c r="E51" s="36"/>
      <c r="F51" s="36"/>
      <c r="G51" s="36"/>
      <c r="H51" s="36"/>
      <c r="I51" s="36"/>
      <c r="J51" s="36"/>
      <c r="K51" s="36"/>
      <c r="L51" s="36"/>
      <c r="M51" s="36"/>
      <c r="N51" s="36"/>
      <c r="O51" s="36"/>
      <c r="P51" s="36"/>
      <c r="Q51" s="36"/>
      <c r="R51" s="36"/>
      <c r="S51" s="36"/>
      <c r="T51" s="36"/>
      <c r="U51" s="36"/>
    </row>
    <row r="52" spans="1:22" s="11" customFormat="1" ht="11.25" customHeight="1" x14ac:dyDescent="0.2">
      <c r="A52" s="36"/>
      <c r="B52" s="93"/>
      <c r="C52" s="36" t="s">
        <v>95</v>
      </c>
      <c r="D52" s="36"/>
      <c r="E52" s="36"/>
      <c r="F52" s="36"/>
      <c r="G52" s="36"/>
      <c r="H52" s="36"/>
      <c r="I52" s="36"/>
      <c r="J52" s="36"/>
      <c r="K52" s="36"/>
      <c r="L52" s="36"/>
      <c r="M52" s="36"/>
      <c r="N52" s="36"/>
      <c r="O52" s="36"/>
      <c r="P52" s="36"/>
      <c r="Q52" s="36"/>
      <c r="R52" s="36"/>
      <c r="S52" s="36"/>
      <c r="T52" s="36"/>
      <c r="U52" s="36"/>
      <c r="V52" s="36"/>
    </row>
    <row r="53" spans="1:22" s="11" customFormat="1" ht="11.25" customHeight="1" x14ac:dyDescent="0.2">
      <c r="A53" s="36"/>
      <c r="B53" s="93"/>
      <c r="C53" s="36" t="s">
        <v>96</v>
      </c>
      <c r="D53" s="36"/>
      <c r="E53" s="36"/>
      <c r="F53" s="36"/>
      <c r="G53" s="36"/>
      <c r="H53" s="36"/>
      <c r="I53" s="36"/>
      <c r="J53" s="36"/>
      <c r="K53" s="36"/>
      <c r="L53" s="36"/>
      <c r="M53" s="36"/>
      <c r="N53" s="36"/>
      <c r="O53" s="36"/>
      <c r="P53" s="36"/>
      <c r="Q53" s="36"/>
      <c r="R53" s="36"/>
      <c r="S53" s="36"/>
      <c r="T53" s="36"/>
      <c r="U53" s="36"/>
    </row>
    <row r="54" spans="1:22" s="11" customFormat="1" ht="11.25" customHeight="1" x14ac:dyDescent="0.2">
      <c r="A54" s="36"/>
      <c r="B54" s="93"/>
      <c r="C54" s="36" t="s">
        <v>97</v>
      </c>
      <c r="D54" s="36"/>
      <c r="E54" s="36"/>
      <c r="F54" s="36"/>
      <c r="G54" s="36"/>
      <c r="H54" s="36"/>
      <c r="I54" s="36"/>
      <c r="J54" s="36"/>
      <c r="K54" s="36"/>
      <c r="L54" s="36"/>
      <c r="M54" s="36"/>
      <c r="N54" s="36"/>
      <c r="O54" s="36"/>
      <c r="P54" s="36"/>
      <c r="Q54" s="36"/>
      <c r="R54" s="36"/>
      <c r="S54" s="36"/>
      <c r="T54" s="36"/>
      <c r="U54" s="36"/>
    </row>
    <row r="55" spans="1:22" s="11" customFormat="1" ht="11.25" customHeight="1" x14ac:dyDescent="0.2">
      <c r="A55" s="36"/>
      <c r="B55" s="93"/>
      <c r="C55" s="36" t="s">
        <v>112</v>
      </c>
      <c r="D55" s="36"/>
      <c r="E55" s="36"/>
      <c r="F55" s="36"/>
      <c r="G55" s="36"/>
      <c r="H55" s="36"/>
      <c r="I55" s="36"/>
      <c r="J55" s="36"/>
      <c r="K55" s="36"/>
      <c r="L55" s="36"/>
      <c r="M55" s="36"/>
      <c r="N55" s="36"/>
      <c r="O55" s="36"/>
      <c r="P55" s="36"/>
      <c r="Q55" s="36"/>
      <c r="R55" s="36"/>
      <c r="S55" s="36"/>
      <c r="T55" s="36"/>
      <c r="U55" s="36"/>
      <c r="V55" s="36"/>
    </row>
    <row r="56" spans="1:22" s="11" customFormat="1" x14ac:dyDescent="0.2">
      <c r="C56" s="36" t="s">
        <v>113</v>
      </c>
    </row>
    <row r="57" spans="1:22" s="11" customFormat="1" x14ac:dyDescent="0.2">
      <c r="C57" s="36" t="s">
        <v>114</v>
      </c>
    </row>
    <row r="58" spans="1:22" s="11" customFormat="1" x14ac:dyDescent="0.2">
      <c r="C58" s="36" t="s">
        <v>115</v>
      </c>
    </row>
    <row r="59" spans="1:22" s="11" customFormat="1" x14ac:dyDescent="0.2">
      <c r="C59" s="36" t="s">
        <v>116</v>
      </c>
    </row>
  </sheetData>
  <autoFilter ref="A20:AI40" xr:uid="{00000000-0009-0000-0000-000000000000}">
    <filterColumn colId="10" showButton="0"/>
    <filterColumn colId="12" showButton="0"/>
  </autoFilter>
  <mergeCells count="118">
    <mergeCell ref="B45:C45"/>
    <mergeCell ref="O45:P45"/>
    <mergeCell ref="T45:U45"/>
    <mergeCell ref="Y45:AA45"/>
    <mergeCell ref="T46:U46"/>
    <mergeCell ref="Y46:AA46"/>
    <mergeCell ref="B43:C43"/>
    <mergeCell ref="O43:P43"/>
    <mergeCell ref="T43:U43"/>
    <mergeCell ref="Y43:AA43"/>
    <mergeCell ref="B44:C44"/>
    <mergeCell ref="O44:P44"/>
    <mergeCell ref="T44:U44"/>
    <mergeCell ref="Y44:AA44"/>
    <mergeCell ref="G39:H39"/>
    <mergeCell ref="I39:L39"/>
    <mergeCell ref="M39:N39"/>
    <mergeCell ref="G40:H40"/>
    <mergeCell ref="I40:L40"/>
    <mergeCell ref="M40:N40"/>
    <mergeCell ref="G37:H37"/>
    <mergeCell ref="I37:L37"/>
    <mergeCell ref="M37:N37"/>
    <mergeCell ref="G38:H38"/>
    <mergeCell ref="I38:L38"/>
    <mergeCell ref="M38:N38"/>
    <mergeCell ref="G35:H35"/>
    <mergeCell ref="J35:K35"/>
    <mergeCell ref="M35:N35"/>
    <mergeCell ref="G36:H36"/>
    <mergeCell ref="I36:L36"/>
    <mergeCell ref="M36:N36"/>
    <mergeCell ref="G33:H33"/>
    <mergeCell ref="J33:K33"/>
    <mergeCell ref="M33:N33"/>
    <mergeCell ref="G34:H34"/>
    <mergeCell ref="J34:K34"/>
    <mergeCell ref="M34:N34"/>
    <mergeCell ref="G31:H31"/>
    <mergeCell ref="J31:K31"/>
    <mergeCell ref="M31:N31"/>
    <mergeCell ref="G32:H32"/>
    <mergeCell ref="J32:K32"/>
    <mergeCell ref="M32:N32"/>
    <mergeCell ref="G29:H29"/>
    <mergeCell ref="J29:K29"/>
    <mergeCell ref="M29:N29"/>
    <mergeCell ref="G30:H30"/>
    <mergeCell ref="J30:K30"/>
    <mergeCell ref="M30:N30"/>
    <mergeCell ref="G27:H27"/>
    <mergeCell ref="J27:K27"/>
    <mergeCell ref="M27:N27"/>
    <mergeCell ref="G28:H28"/>
    <mergeCell ref="J28:K28"/>
    <mergeCell ref="M28:N28"/>
    <mergeCell ref="G25:H25"/>
    <mergeCell ref="J25:K25"/>
    <mergeCell ref="M25:N25"/>
    <mergeCell ref="G26:H26"/>
    <mergeCell ref="J26:K26"/>
    <mergeCell ref="M26:N26"/>
    <mergeCell ref="G23:H23"/>
    <mergeCell ref="J23:K23"/>
    <mergeCell ref="M23:N23"/>
    <mergeCell ref="G24:H24"/>
    <mergeCell ref="J24:K24"/>
    <mergeCell ref="M24:N24"/>
    <mergeCell ref="G21:H21"/>
    <mergeCell ref="J21:K21"/>
    <mergeCell ref="M21:N21"/>
    <mergeCell ref="G22:H22"/>
    <mergeCell ref="J22:K22"/>
    <mergeCell ref="M22:N22"/>
    <mergeCell ref="T19:T20"/>
    <mergeCell ref="U19:U20"/>
    <mergeCell ref="G20:H20"/>
    <mergeCell ref="I20:J20"/>
    <mergeCell ref="K20:L20"/>
    <mergeCell ref="M20:N20"/>
    <mergeCell ref="I17:J18"/>
    <mergeCell ref="K17:L18"/>
    <mergeCell ref="G19:H19"/>
    <mergeCell ref="I19:J19"/>
    <mergeCell ref="K19:L19"/>
    <mergeCell ref="M19:N19"/>
    <mergeCell ref="M16:N18"/>
    <mergeCell ref="O16:O18"/>
    <mergeCell ref="P16:P18"/>
    <mergeCell ref="Q16:Q18"/>
    <mergeCell ref="R16:R18"/>
    <mergeCell ref="S16:S18"/>
    <mergeCell ref="T14:U18"/>
    <mergeCell ref="G15:J15"/>
    <mergeCell ref="K15:N15"/>
    <mergeCell ref="O15:Q15"/>
    <mergeCell ref="R15:S15"/>
    <mergeCell ref="G16:H18"/>
    <mergeCell ref="I16:J16"/>
    <mergeCell ref="K16:L16"/>
    <mergeCell ref="R7:S7"/>
    <mergeCell ref="P9:Q9"/>
    <mergeCell ref="R9:S9"/>
    <mergeCell ref="G10:H10"/>
    <mergeCell ref="I10:J10"/>
    <mergeCell ref="K10:L10"/>
    <mergeCell ref="M10:N10"/>
    <mergeCell ref="G11:H11"/>
    <mergeCell ref="I11:J11"/>
    <mergeCell ref="K11:L11"/>
    <mergeCell ref="M11:N11"/>
    <mergeCell ref="G12:H12"/>
    <mergeCell ref="I12:J12"/>
    <mergeCell ref="K12:L12"/>
    <mergeCell ref="M12:N12"/>
    <mergeCell ref="P7:Q7"/>
    <mergeCell ref="G14:N14"/>
    <mergeCell ref="O14:S14"/>
  </mergeCells>
  <phoneticPr fontId="15"/>
  <pageMargins left="0.19685039370078741" right="0.19685039370078741" top="0.19685039370078741" bottom="0.31496062992125984" header="0.19685039370078741" footer="0.19685039370078741"/>
  <pageSetup paperSize="9" scale="66" firstPageNumber="33" fitToHeight="0" orientation="landscape" useFirstPageNumber="1" r:id="rId1"/>
  <headerFooter>
    <oddFooter>&amp;C&amp;"ＭＳ 明朝,標準"&amp;16 39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1246-34BD-48DB-9D36-6DD7691B5047}">
  <dimension ref="A1:AI59"/>
  <sheetViews>
    <sheetView zoomScaleNormal="100" zoomScaleSheetLayoutView="70" zoomScalePageLayoutView="80" workbookViewId="0">
      <pane ySplit="1" topLeftCell="A2" activePane="bottomLeft" state="frozen"/>
      <selection pane="bottomLeft"/>
    </sheetView>
  </sheetViews>
  <sheetFormatPr defaultColWidth="9" defaultRowHeight="13.2" x14ac:dyDescent="0.2"/>
  <cols>
    <col min="1" max="1" width="2.88671875" customWidth="1"/>
    <col min="2" max="2" width="3.44140625" customWidth="1"/>
    <col min="3" max="3" width="14.44140625" customWidth="1"/>
    <col min="4" max="5" width="12.109375" customWidth="1"/>
    <col min="6" max="6" width="9.109375" customWidth="1"/>
    <col min="7" max="7" width="6.33203125" customWidth="1"/>
    <col min="8" max="8" width="4.109375" customWidth="1"/>
    <col min="9" max="9" width="0.21875" customWidth="1"/>
    <col min="10" max="11" width="10.21875" customWidth="1"/>
    <col min="12" max="12" width="0.21875" customWidth="1"/>
    <col min="13" max="13" width="6.33203125" customWidth="1"/>
    <col min="14" max="14" width="4.109375" customWidth="1"/>
    <col min="15" max="15" width="6.88671875" customWidth="1"/>
    <col min="16" max="16" width="9.21875" customWidth="1"/>
    <col min="17" max="17" width="5.6640625" customWidth="1"/>
    <col min="18" max="18" width="7" customWidth="1"/>
    <col min="19" max="19" width="9.109375" customWidth="1"/>
    <col min="20" max="20" width="4.109375" customWidth="1"/>
    <col min="21" max="21" width="8.21875" customWidth="1"/>
    <col min="22" max="22" width="0.77734375" customWidth="1"/>
    <col min="23" max="23" width="6.44140625" customWidth="1"/>
    <col min="24" max="25" width="8.77734375" customWidth="1"/>
    <col min="26" max="26" width="0.6640625" customWidth="1"/>
    <col min="27" max="27" width="9.77734375" customWidth="1"/>
    <col min="28" max="28" width="0.6640625" customWidth="1"/>
    <col min="29" max="34" width="4.6640625" customWidth="1"/>
    <col min="35" max="35" width="10.6640625" customWidth="1"/>
  </cols>
  <sheetData>
    <row r="1" spans="1:27" s="11" customFormat="1" ht="15" customHeight="1" x14ac:dyDescent="0.2">
      <c r="A1" s="11" t="s">
        <v>0</v>
      </c>
    </row>
    <row r="2" spans="1:27" s="11" customFormat="1" ht="15" customHeight="1" x14ac:dyDescent="0.2">
      <c r="B2" s="11" t="s">
        <v>98</v>
      </c>
    </row>
    <row r="3" spans="1:27" s="11" customFormat="1" ht="5.25" customHeight="1" x14ac:dyDescent="0.2"/>
    <row r="4" spans="1:27" s="11" customFormat="1" ht="15" customHeight="1" x14ac:dyDescent="0.2">
      <c r="A4" s="2"/>
      <c r="B4" s="2" t="s">
        <v>57</v>
      </c>
      <c r="C4" s="2"/>
      <c r="D4" s="2"/>
      <c r="E4" s="71"/>
      <c r="F4" s="72"/>
    </row>
    <row r="5" spans="1:27" ht="15" customHeight="1" x14ac:dyDescent="0.2">
      <c r="A5" s="1"/>
      <c r="B5" s="1" t="s">
        <v>17</v>
      </c>
      <c r="C5" s="8"/>
      <c r="D5" s="1"/>
      <c r="E5" s="9"/>
      <c r="F5" s="9"/>
    </row>
    <row r="6" spans="1:27" ht="15" customHeight="1" x14ac:dyDescent="0.2">
      <c r="A6" s="1"/>
      <c r="B6" s="1" t="s">
        <v>18</v>
      </c>
      <c r="C6" s="2"/>
      <c r="D6" s="2"/>
      <c r="E6" s="10"/>
      <c r="F6" s="10"/>
    </row>
    <row r="7" spans="1:27" ht="15" customHeight="1" x14ac:dyDescent="0.2">
      <c r="A7" s="12"/>
      <c r="B7" s="12" t="s">
        <v>19</v>
      </c>
      <c r="C7" s="13"/>
      <c r="D7" s="13"/>
      <c r="E7" s="13"/>
      <c r="F7" s="14"/>
      <c r="P7" s="140"/>
      <c r="Q7" s="140"/>
      <c r="R7" s="140"/>
      <c r="S7" s="140"/>
      <c r="AA7" s="15"/>
    </row>
    <row r="8" spans="1:27" ht="15" customHeight="1" x14ac:dyDescent="0.2">
      <c r="A8" s="16"/>
      <c r="B8" s="10" t="s">
        <v>45</v>
      </c>
      <c r="C8" s="12"/>
      <c r="D8" s="12"/>
      <c r="E8" s="12"/>
      <c r="F8" s="12"/>
      <c r="P8" s="26"/>
      <c r="Q8" s="26"/>
    </row>
    <row r="9" spans="1:27" ht="15" customHeight="1" x14ac:dyDescent="0.2">
      <c r="B9" s="17"/>
      <c r="F9" s="18" t="s">
        <v>35</v>
      </c>
      <c r="P9" s="135"/>
      <c r="Q9" s="136"/>
      <c r="R9" s="135"/>
      <c r="S9" s="137"/>
      <c r="Y9" s="19"/>
      <c r="Z9" s="19"/>
    </row>
    <row r="10" spans="1:27" ht="15" customHeight="1" x14ac:dyDescent="0.2">
      <c r="B10" s="17"/>
      <c r="F10" s="20" t="s">
        <v>36</v>
      </c>
      <c r="G10" s="119"/>
      <c r="H10" s="120"/>
      <c r="I10" s="119"/>
      <c r="J10" s="120"/>
      <c r="K10" s="119"/>
      <c r="L10" s="120"/>
      <c r="M10" s="119"/>
      <c r="N10" s="120"/>
      <c r="Y10" s="19"/>
      <c r="Z10" s="19"/>
    </row>
    <row r="11" spans="1:27" ht="15" customHeight="1" x14ac:dyDescent="0.2">
      <c r="B11" s="17"/>
      <c r="F11" s="42" t="s">
        <v>37</v>
      </c>
      <c r="G11" s="119"/>
      <c r="H11" s="120"/>
      <c r="I11" s="119"/>
      <c r="J11" s="120"/>
      <c r="K11" s="119"/>
      <c r="L11" s="120"/>
      <c r="M11" s="119"/>
      <c r="N11" s="120"/>
      <c r="Y11" s="19"/>
      <c r="Z11" s="19"/>
    </row>
    <row r="12" spans="1:27" ht="30" customHeight="1" x14ac:dyDescent="0.2">
      <c r="B12" s="17"/>
      <c r="F12" s="42" t="s">
        <v>38</v>
      </c>
      <c r="G12" s="119"/>
      <c r="H12" s="120"/>
      <c r="I12" s="119"/>
      <c r="J12" s="120"/>
      <c r="K12" s="119"/>
      <c r="L12" s="120"/>
      <c r="M12" s="119"/>
      <c r="N12" s="120"/>
      <c r="Y12" s="19"/>
      <c r="Z12" s="19"/>
    </row>
    <row r="13" spans="1:27" ht="5.25" customHeight="1" x14ac:dyDescent="0.2"/>
    <row r="14" spans="1:27" ht="12.9" customHeight="1" x14ac:dyDescent="0.2">
      <c r="A14" s="21"/>
      <c r="B14" s="21"/>
      <c r="C14" s="21"/>
      <c r="D14" s="21"/>
      <c r="E14" s="21"/>
      <c r="F14" s="21"/>
      <c r="G14" s="141"/>
      <c r="H14" s="141"/>
      <c r="I14" s="141"/>
      <c r="J14" s="141"/>
      <c r="K14" s="141"/>
      <c r="L14" s="141"/>
      <c r="M14" s="141"/>
      <c r="N14" s="114"/>
      <c r="O14" s="117" t="s">
        <v>14</v>
      </c>
      <c r="P14" s="116"/>
      <c r="Q14" s="116"/>
      <c r="R14" s="116"/>
      <c r="S14" s="96"/>
      <c r="T14" s="99" t="s">
        <v>103</v>
      </c>
      <c r="U14" s="100"/>
      <c r="V14" s="22"/>
    </row>
    <row r="15" spans="1:27" ht="12.9" customHeight="1" x14ac:dyDescent="0.2">
      <c r="A15" s="23"/>
      <c r="B15" s="23"/>
      <c r="C15" s="23"/>
      <c r="D15" s="23"/>
      <c r="E15" s="23"/>
      <c r="F15" s="23"/>
      <c r="G15" s="141" t="s">
        <v>118</v>
      </c>
      <c r="H15" s="141"/>
      <c r="I15" s="141"/>
      <c r="J15" s="141"/>
      <c r="K15" s="113" t="s">
        <v>43</v>
      </c>
      <c r="L15" s="141"/>
      <c r="M15" s="141"/>
      <c r="N15" s="114"/>
      <c r="O15" s="117" t="s">
        <v>10</v>
      </c>
      <c r="P15" s="116"/>
      <c r="Q15" s="96"/>
      <c r="R15" s="117" t="s">
        <v>12</v>
      </c>
      <c r="S15" s="96"/>
      <c r="T15" s="101"/>
      <c r="U15" s="102"/>
      <c r="V15" s="22"/>
      <c r="X15" s="24"/>
    </row>
    <row r="16" spans="1:27" ht="12.9" hidden="1" customHeight="1" x14ac:dyDescent="0.2">
      <c r="A16" s="23"/>
      <c r="B16" s="23"/>
      <c r="C16" s="23"/>
      <c r="D16" s="23"/>
      <c r="E16" s="23"/>
      <c r="F16" s="23"/>
      <c r="G16" s="146" t="s">
        <v>46</v>
      </c>
      <c r="H16" s="147"/>
      <c r="I16" s="146"/>
      <c r="J16" s="147"/>
      <c r="K16" s="146"/>
      <c r="L16" s="147"/>
      <c r="M16" s="146" t="s">
        <v>8</v>
      </c>
      <c r="N16" s="147"/>
      <c r="O16" s="121" t="s">
        <v>13</v>
      </c>
      <c r="P16" s="123" t="s">
        <v>104</v>
      </c>
      <c r="Q16" s="121" t="s">
        <v>11</v>
      </c>
      <c r="R16" s="121" t="s">
        <v>13</v>
      </c>
      <c r="S16" s="123" t="s">
        <v>105</v>
      </c>
      <c r="T16" s="103"/>
      <c r="U16" s="104"/>
      <c r="V16" s="22"/>
    </row>
    <row r="17" spans="1:35" ht="15" customHeight="1" x14ac:dyDescent="0.2">
      <c r="A17" s="23"/>
      <c r="B17" s="23"/>
      <c r="C17" s="23"/>
      <c r="D17" s="23"/>
      <c r="E17" s="23"/>
      <c r="F17" s="23"/>
      <c r="G17" s="142"/>
      <c r="H17" s="143"/>
      <c r="I17" s="142" t="s">
        <v>8</v>
      </c>
      <c r="J17" s="143"/>
      <c r="K17" s="142" t="s">
        <v>46</v>
      </c>
      <c r="L17" s="143"/>
      <c r="M17" s="142"/>
      <c r="N17" s="143"/>
      <c r="O17" s="122"/>
      <c r="P17" s="124"/>
      <c r="Q17" s="122"/>
      <c r="R17" s="122"/>
      <c r="S17" s="124"/>
      <c r="T17" s="103"/>
      <c r="U17" s="104"/>
      <c r="V17" s="22"/>
    </row>
    <row r="18" spans="1:35" ht="14.1" customHeight="1" x14ac:dyDescent="0.2">
      <c r="A18" s="23"/>
      <c r="B18" s="23"/>
      <c r="C18" s="23"/>
      <c r="D18" s="23"/>
      <c r="E18" s="23"/>
      <c r="F18" s="23"/>
      <c r="G18" s="144"/>
      <c r="H18" s="145"/>
      <c r="I18" s="144"/>
      <c r="J18" s="145"/>
      <c r="K18" s="144"/>
      <c r="L18" s="145"/>
      <c r="M18" s="144"/>
      <c r="N18" s="145"/>
      <c r="O18" s="122"/>
      <c r="P18" s="124"/>
      <c r="Q18" s="122"/>
      <c r="R18" s="122"/>
      <c r="S18" s="124"/>
      <c r="T18" s="105"/>
      <c r="U18" s="106"/>
      <c r="V18" s="22"/>
      <c r="W18" s="11" t="s">
        <v>41</v>
      </c>
      <c r="AA18" t="s">
        <v>25</v>
      </c>
      <c r="AC18" t="s">
        <v>25</v>
      </c>
    </row>
    <row r="19" spans="1:35" ht="18" customHeight="1" x14ac:dyDescent="0.2">
      <c r="A19" s="23"/>
      <c r="B19" s="23"/>
      <c r="C19" s="23"/>
      <c r="D19" s="23"/>
      <c r="E19" s="23"/>
      <c r="F19" s="23"/>
      <c r="G19" s="133">
        <v>44562</v>
      </c>
      <c r="H19" s="134"/>
      <c r="I19" s="131">
        <v>44926</v>
      </c>
      <c r="J19" s="132"/>
      <c r="K19" s="131">
        <v>44927</v>
      </c>
      <c r="L19" s="132"/>
      <c r="M19" s="133">
        <v>45291</v>
      </c>
      <c r="N19" s="134"/>
      <c r="O19" s="73"/>
      <c r="P19" s="69"/>
      <c r="Q19" s="69"/>
      <c r="R19" s="69"/>
      <c r="S19" s="69"/>
      <c r="T19" s="125" t="s">
        <v>106</v>
      </c>
      <c r="U19" s="127" t="s">
        <v>54</v>
      </c>
      <c r="V19" s="38"/>
      <c r="W19" s="2" t="s">
        <v>42</v>
      </c>
      <c r="X19" s="1"/>
      <c r="Y19" s="1"/>
      <c r="AA19" s="25" t="s">
        <v>26</v>
      </c>
      <c r="AC19" t="s">
        <v>27</v>
      </c>
    </row>
    <row r="20" spans="1:35" ht="49.95" customHeight="1" x14ac:dyDescent="0.2">
      <c r="A20" s="27" t="s">
        <v>1</v>
      </c>
      <c r="B20" s="65" t="s">
        <v>102</v>
      </c>
      <c r="C20" s="39" t="s">
        <v>9</v>
      </c>
      <c r="D20" s="39" t="s">
        <v>7</v>
      </c>
      <c r="E20" s="39" t="s">
        <v>6</v>
      </c>
      <c r="F20" s="39" t="s">
        <v>5</v>
      </c>
      <c r="G20" s="138" t="s">
        <v>99</v>
      </c>
      <c r="H20" s="139"/>
      <c r="I20" s="129" t="s">
        <v>99</v>
      </c>
      <c r="J20" s="130"/>
      <c r="K20" s="129" t="s">
        <v>99</v>
      </c>
      <c r="L20" s="130"/>
      <c r="M20" s="138" t="s">
        <v>99</v>
      </c>
      <c r="N20" s="139"/>
      <c r="O20" s="63" t="s">
        <v>100</v>
      </c>
      <c r="P20" s="64" t="s">
        <v>107</v>
      </c>
      <c r="Q20" s="74"/>
      <c r="R20" s="63" t="s">
        <v>101</v>
      </c>
      <c r="S20" s="75"/>
      <c r="T20" s="126"/>
      <c r="U20" s="128"/>
      <c r="V20" s="28"/>
      <c r="W20" s="29" t="s">
        <v>108</v>
      </c>
      <c r="X20" s="53" t="s">
        <v>109</v>
      </c>
      <c r="Y20" s="29" t="s">
        <v>40</v>
      </c>
      <c r="Z20" s="30" t="s">
        <v>39</v>
      </c>
      <c r="AA20" s="31" t="s">
        <v>24</v>
      </c>
      <c r="AC20" s="31" t="s">
        <v>28</v>
      </c>
      <c r="AD20" s="31" t="s">
        <v>29</v>
      </c>
      <c r="AE20" s="31" t="s">
        <v>30</v>
      </c>
      <c r="AF20" s="31" t="s">
        <v>31</v>
      </c>
      <c r="AG20" s="31" t="s">
        <v>32</v>
      </c>
      <c r="AH20" s="31" t="s">
        <v>33</v>
      </c>
      <c r="AI20" s="31" t="s">
        <v>34</v>
      </c>
    </row>
    <row r="21" spans="1:35" ht="23.1" customHeight="1" x14ac:dyDescent="0.2">
      <c r="A21" s="32">
        <v>1</v>
      </c>
      <c r="B21" s="42" t="s">
        <v>58</v>
      </c>
      <c r="C21" s="3" t="s">
        <v>59</v>
      </c>
      <c r="D21" s="4" t="s">
        <v>60</v>
      </c>
      <c r="E21" s="4">
        <v>1111111111</v>
      </c>
      <c r="F21" s="3">
        <v>44150</v>
      </c>
      <c r="G21" s="113" t="s">
        <v>119</v>
      </c>
      <c r="H21" s="114"/>
      <c r="I21" s="54"/>
      <c r="J21" s="110" t="s">
        <v>119</v>
      </c>
      <c r="K21" s="110" t="s">
        <v>119</v>
      </c>
      <c r="L21" s="94"/>
      <c r="M21" s="118"/>
      <c r="N21" s="114"/>
      <c r="O21" s="5" t="s">
        <v>61</v>
      </c>
      <c r="P21" s="158">
        <v>44515</v>
      </c>
      <c r="Q21" s="159">
        <f>IF(ISBLANK(F21),"",IF(ISBLANK(P21),"",DATEDIF(F21,P21,"d")/30.4))</f>
        <v>12.006578947368421</v>
      </c>
      <c r="R21" s="160" t="s">
        <v>62</v>
      </c>
      <c r="S21" s="158">
        <v>45275</v>
      </c>
      <c r="T21" s="161"/>
      <c r="U21" s="49"/>
      <c r="V21" s="33"/>
      <c r="W21" s="59" t="s">
        <v>63</v>
      </c>
      <c r="X21" s="58">
        <v>44576</v>
      </c>
      <c r="Y21" s="60"/>
      <c r="AA21" s="34">
        <f>IF(ISBLANK(F21),"",EDATE(F21,9))</f>
        <v>44423</v>
      </c>
      <c r="AC21" s="42"/>
      <c r="AD21" s="42"/>
      <c r="AE21" s="42"/>
      <c r="AF21" s="42"/>
      <c r="AG21" s="42"/>
      <c r="AH21" s="42"/>
      <c r="AI21" s="61"/>
    </row>
    <row r="22" spans="1:35" ht="23.1" customHeight="1" x14ac:dyDescent="0.2">
      <c r="A22" s="32">
        <v>2</v>
      </c>
      <c r="B22" s="42" t="s">
        <v>58</v>
      </c>
      <c r="C22" s="3" t="s">
        <v>59</v>
      </c>
      <c r="D22" s="4" t="s">
        <v>64</v>
      </c>
      <c r="E22" s="4">
        <v>1111111112</v>
      </c>
      <c r="F22" s="3">
        <v>44607</v>
      </c>
      <c r="G22" s="113"/>
      <c r="H22" s="114"/>
      <c r="I22" s="54"/>
      <c r="J22" s="110" t="s">
        <v>119</v>
      </c>
      <c r="K22" s="110" t="s">
        <v>119</v>
      </c>
      <c r="L22" s="94"/>
      <c r="M22" s="113" t="s">
        <v>119</v>
      </c>
      <c r="N22" s="114"/>
      <c r="O22" s="5" t="s">
        <v>61</v>
      </c>
      <c r="P22" s="158">
        <v>44926</v>
      </c>
      <c r="Q22" s="159">
        <f t="shared" ref="Q22:Q40" si="0">IF(ISBLANK(F22),"",IF(ISBLANK(P22),"",DATEDIF(F22,P22,"d")/30.4))</f>
        <v>10.493421052631579</v>
      </c>
      <c r="R22" s="160"/>
      <c r="S22" s="158"/>
      <c r="T22" s="161"/>
      <c r="U22" s="49"/>
      <c r="V22" s="33"/>
      <c r="W22" s="59" t="s">
        <v>65</v>
      </c>
      <c r="X22" s="58">
        <v>45092</v>
      </c>
      <c r="Y22" s="60"/>
      <c r="AA22" s="34">
        <f t="shared" ref="AA22:AA40" si="1">IF(ISBLANK(F22),"",EDATE(F22,9))</f>
        <v>44880</v>
      </c>
      <c r="AC22" s="42"/>
      <c r="AD22" s="42"/>
      <c r="AE22" s="42"/>
      <c r="AF22" s="42"/>
      <c r="AG22" s="42"/>
      <c r="AH22" s="42"/>
      <c r="AI22" s="61"/>
    </row>
    <row r="23" spans="1:35" ht="23.1" customHeight="1" x14ac:dyDescent="0.2">
      <c r="A23" s="32">
        <v>3</v>
      </c>
      <c r="B23" s="42" t="s">
        <v>58</v>
      </c>
      <c r="C23" s="3" t="s">
        <v>59</v>
      </c>
      <c r="D23" s="4" t="s">
        <v>66</v>
      </c>
      <c r="E23" s="4">
        <v>1111111113</v>
      </c>
      <c r="F23" s="3">
        <v>42415</v>
      </c>
      <c r="G23" s="118"/>
      <c r="H23" s="152"/>
      <c r="I23" s="54"/>
      <c r="J23" s="110" t="s">
        <v>121</v>
      </c>
      <c r="K23" s="110" t="s">
        <v>120</v>
      </c>
      <c r="L23" s="94"/>
      <c r="M23" s="110" t="s">
        <v>122</v>
      </c>
      <c r="N23" s="110" t="s">
        <v>120</v>
      </c>
      <c r="O23" s="44" t="s">
        <v>61</v>
      </c>
      <c r="P23" s="162">
        <v>44849</v>
      </c>
      <c r="Q23" s="159">
        <f t="shared" si="0"/>
        <v>80.06578947368422</v>
      </c>
      <c r="R23" s="160"/>
      <c r="S23" s="54"/>
      <c r="T23" s="161"/>
      <c r="U23" s="49"/>
      <c r="V23" s="33"/>
      <c r="W23" s="59" t="s">
        <v>67</v>
      </c>
      <c r="X23" s="58">
        <v>44805</v>
      </c>
      <c r="Y23" s="60"/>
      <c r="AA23" s="34">
        <f t="shared" si="1"/>
        <v>42689</v>
      </c>
      <c r="AC23" s="42"/>
      <c r="AD23" s="42"/>
      <c r="AE23" s="42"/>
      <c r="AF23" s="42"/>
      <c r="AG23" s="42"/>
      <c r="AH23" s="42"/>
      <c r="AI23" s="61"/>
    </row>
    <row r="24" spans="1:35" ht="23.1" customHeight="1" x14ac:dyDescent="0.2">
      <c r="A24" s="32">
        <v>4</v>
      </c>
      <c r="B24" s="42" t="s">
        <v>58</v>
      </c>
      <c r="C24" s="3" t="s">
        <v>59</v>
      </c>
      <c r="D24" s="4" t="s">
        <v>68</v>
      </c>
      <c r="E24" s="4">
        <v>1111111114</v>
      </c>
      <c r="F24" s="3">
        <v>44287</v>
      </c>
      <c r="G24" s="113"/>
      <c r="H24" s="114"/>
      <c r="I24" s="54"/>
      <c r="J24" s="110" t="s">
        <v>119</v>
      </c>
      <c r="K24" s="110" t="s">
        <v>119</v>
      </c>
      <c r="L24" s="94"/>
      <c r="M24" s="113" t="s">
        <v>119</v>
      </c>
      <c r="N24" s="114"/>
      <c r="O24" s="44" t="s">
        <v>61</v>
      </c>
      <c r="P24" s="162">
        <v>44562</v>
      </c>
      <c r="Q24" s="159">
        <f t="shared" si="0"/>
        <v>9.0460526315789487</v>
      </c>
      <c r="R24" s="160"/>
      <c r="S24" s="54"/>
      <c r="T24" s="161"/>
      <c r="U24" s="49"/>
      <c r="V24" s="33"/>
      <c r="W24" s="59" t="s">
        <v>69</v>
      </c>
      <c r="X24" s="58">
        <v>44713</v>
      </c>
      <c r="Y24" s="60" t="s">
        <v>70</v>
      </c>
      <c r="AA24" s="34">
        <f t="shared" si="1"/>
        <v>44562</v>
      </c>
      <c r="AC24" s="42"/>
      <c r="AD24" s="42"/>
      <c r="AE24" s="42"/>
      <c r="AF24" s="42"/>
      <c r="AG24" s="42"/>
      <c r="AH24" s="42"/>
      <c r="AI24" s="61"/>
    </row>
    <row r="25" spans="1:35" ht="23.1" customHeight="1" x14ac:dyDescent="0.2">
      <c r="A25" s="32">
        <v>5</v>
      </c>
      <c r="B25" s="42" t="s">
        <v>58</v>
      </c>
      <c r="C25" s="3" t="s">
        <v>59</v>
      </c>
      <c r="D25" s="4" t="s">
        <v>71</v>
      </c>
      <c r="E25" s="4">
        <v>1111111115</v>
      </c>
      <c r="F25" s="3">
        <v>44287</v>
      </c>
      <c r="G25" s="113"/>
      <c r="H25" s="114"/>
      <c r="I25" s="54"/>
      <c r="J25" s="110" t="s">
        <v>119</v>
      </c>
      <c r="K25" s="110" t="s">
        <v>119</v>
      </c>
      <c r="L25" s="94"/>
      <c r="M25" s="113" t="s">
        <v>119</v>
      </c>
      <c r="N25" s="114"/>
      <c r="O25" s="44" t="s">
        <v>72</v>
      </c>
      <c r="P25" s="162"/>
      <c r="Q25" s="159" t="str">
        <f t="shared" si="0"/>
        <v/>
      </c>
      <c r="R25" s="160"/>
      <c r="S25" s="54"/>
      <c r="T25" s="161"/>
      <c r="U25" s="49"/>
      <c r="V25" s="33"/>
      <c r="W25" s="59" t="s">
        <v>63</v>
      </c>
      <c r="X25" s="58">
        <v>44713</v>
      </c>
      <c r="Y25" s="60"/>
      <c r="AA25" s="34">
        <f t="shared" si="1"/>
        <v>44562</v>
      </c>
      <c r="AC25" s="42"/>
      <c r="AD25" s="42"/>
      <c r="AE25" s="42"/>
      <c r="AF25" s="42"/>
      <c r="AG25" s="42"/>
      <c r="AH25" s="42"/>
      <c r="AI25" s="61"/>
    </row>
    <row r="26" spans="1:35" ht="23.1" customHeight="1" x14ac:dyDescent="0.2">
      <c r="A26" s="32">
        <v>6</v>
      </c>
      <c r="B26" s="42" t="s">
        <v>58</v>
      </c>
      <c r="C26" s="3" t="s">
        <v>59</v>
      </c>
      <c r="D26" s="4" t="s">
        <v>73</v>
      </c>
      <c r="E26" s="4">
        <v>1111111116</v>
      </c>
      <c r="F26" s="3">
        <v>42798</v>
      </c>
      <c r="G26" s="118"/>
      <c r="H26" s="152"/>
      <c r="I26" s="54"/>
      <c r="J26" s="110"/>
      <c r="K26" s="110"/>
      <c r="L26" s="94">
        <v>7</v>
      </c>
      <c r="M26" s="118" t="s">
        <v>132</v>
      </c>
      <c r="N26" s="114"/>
      <c r="O26" s="44" t="s">
        <v>61</v>
      </c>
      <c r="P26" s="162">
        <v>44927</v>
      </c>
      <c r="Q26" s="159">
        <f t="shared" si="0"/>
        <v>70.03289473684211</v>
      </c>
      <c r="R26" s="160"/>
      <c r="S26" s="54"/>
      <c r="T26" s="161" t="s">
        <v>131</v>
      </c>
      <c r="U26" s="49">
        <v>100000</v>
      </c>
      <c r="V26" s="33"/>
      <c r="W26" s="59" t="s">
        <v>69</v>
      </c>
      <c r="X26" s="58">
        <v>44986</v>
      </c>
      <c r="Y26" s="60" t="s">
        <v>74</v>
      </c>
      <c r="AA26" s="34">
        <f t="shared" si="1"/>
        <v>43073</v>
      </c>
      <c r="AC26" s="42" t="s">
        <v>76</v>
      </c>
      <c r="AD26" s="42" t="s">
        <v>76</v>
      </c>
      <c r="AE26" s="42" t="s">
        <v>76</v>
      </c>
      <c r="AF26" s="42" t="s">
        <v>76</v>
      </c>
      <c r="AG26" s="42" t="s">
        <v>76</v>
      </c>
      <c r="AH26" s="42" t="s">
        <v>76</v>
      </c>
      <c r="AI26" s="61"/>
    </row>
    <row r="27" spans="1:35" ht="23.1" customHeight="1" x14ac:dyDescent="0.2">
      <c r="A27" s="32">
        <v>7</v>
      </c>
      <c r="B27" s="42" t="s">
        <v>58</v>
      </c>
      <c r="C27" s="3" t="s">
        <v>59</v>
      </c>
      <c r="D27" s="4" t="s">
        <v>75</v>
      </c>
      <c r="E27" s="4">
        <v>1111111117</v>
      </c>
      <c r="F27" s="3">
        <v>45016</v>
      </c>
      <c r="G27" s="118"/>
      <c r="H27" s="152"/>
      <c r="I27" s="54"/>
      <c r="J27" s="110"/>
      <c r="K27" s="110"/>
      <c r="L27" s="94"/>
      <c r="M27" s="153" t="s">
        <v>133</v>
      </c>
      <c r="N27" s="153"/>
      <c r="O27" s="44" t="s">
        <v>61</v>
      </c>
      <c r="P27" s="162">
        <v>45291</v>
      </c>
      <c r="Q27" s="159">
        <f t="shared" si="0"/>
        <v>9.0460526315789487</v>
      </c>
      <c r="R27" s="160"/>
      <c r="S27" s="54"/>
      <c r="T27" s="161" t="s">
        <v>131</v>
      </c>
      <c r="U27" s="49">
        <v>100000</v>
      </c>
      <c r="V27" s="33"/>
      <c r="W27" s="59" t="s">
        <v>63</v>
      </c>
      <c r="X27" s="58">
        <v>45077</v>
      </c>
      <c r="Y27" s="60"/>
      <c r="AA27" s="34">
        <f t="shared" si="1"/>
        <v>45291</v>
      </c>
      <c r="AC27" s="42" t="s">
        <v>76</v>
      </c>
      <c r="AD27" s="42" t="s">
        <v>76</v>
      </c>
      <c r="AE27" s="42" t="s">
        <v>76</v>
      </c>
      <c r="AF27" s="42" t="s">
        <v>76</v>
      </c>
      <c r="AG27" s="42" t="s">
        <v>76</v>
      </c>
      <c r="AH27" s="42" t="s">
        <v>77</v>
      </c>
      <c r="AI27" s="61"/>
    </row>
    <row r="28" spans="1:35" ht="23.1" customHeight="1" x14ac:dyDescent="0.2">
      <c r="A28" s="32">
        <v>8</v>
      </c>
      <c r="B28" s="42" t="s">
        <v>58</v>
      </c>
      <c r="C28" s="3" t="s">
        <v>59</v>
      </c>
      <c r="D28" s="4" t="s">
        <v>78</v>
      </c>
      <c r="E28" s="4">
        <v>1111111118</v>
      </c>
      <c r="F28" s="3">
        <v>44685</v>
      </c>
      <c r="G28" s="118"/>
      <c r="H28" s="152"/>
      <c r="I28" s="54"/>
      <c r="J28" s="110"/>
      <c r="K28" s="110"/>
      <c r="L28" s="94"/>
      <c r="M28" s="118" t="s">
        <v>124</v>
      </c>
      <c r="N28" s="114"/>
      <c r="O28" s="44" t="s">
        <v>61</v>
      </c>
      <c r="P28" s="162">
        <v>45108</v>
      </c>
      <c r="Q28" s="159">
        <f t="shared" si="0"/>
        <v>13.914473684210527</v>
      </c>
      <c r="R28" s="160"/>
      <c r="S28" s="54"/>
      <c r="T28" s="161"/>
      <c r="U28" s="49"/>
      <c r="V28" s="33"/>
      <c r="W28" s="59" t="s">
        <v>67</v>
      </c>
      <c r="X28" s="58">
        <v>45283</v>
      </c>
      <c r="Y28" s="60"/>
      <c r="AA28" s="34">
        <f t="shared" si="1"/>
        <v>44961</v>
      </c>
      <c r="AC28" s="42" t="s">
        <v>76</v>
      </c>
      <c r="AD28" s="42" t="s">
        <v>76</v>
      </c>
      <c r="AE28" s="42" t="s">
        <v>76</v>
      </c>
      <c r="AF28" s="42" t="s">
        <v>76</v>
      </c>
      <c r="AG28" s="42" t="s">
        <v>76</v>
      </c>
      <c r="AH28" s="42" t="s">
        <v>76</v>
      </c>
      <c r="AI28" s="61"/>
    </row>
    <row r="29" spans="1:35" ht="23.1" customHeight="1" x14ac:dyDescent="0.2">
      <c r="A29" s="32">
        <v>9</v>
      </c>
      <c r="B29" s="42" t="s">
        <v>58</v>
      </c>
      <c r="C29" s="3" t="s">
        <v>59</v>
      </c>
      <c r="D29" s="4" t="s">
        <v>79</v>
      </c>
      <c r="E29" s="4">
        <v>1111111119</v>
      </c>
      <c r="F29" s="3">
        <v>45016</v>
      </c>
      <c r="G29" s="118"/>
      <c r="H29" s="152"/>
      <c r="I29" s="54"/>
      <c r="J29" s="110"/>
      <c r="K29" s="110"/>
      <c r="L29" s="94"/>
      <c r="M29" s="118" t="s">
        <v>132</v>
      </c>
      <c r="N29" s="114"/>
      <c r="O29" s="44" t="s">
        <v>72</v>
      </c>
      <c r="P29" s="162"/>
      <c r="Q29" s="159" t="str">
        <f t="shared" si="0"/>
        <v/>
      </c>
      <c r="R29" s="160"/>
      <c r="S29" s="54"/>
      <c r="T29" s="161" t="s">
        <v>91</v>
      </c>
      <c r="U29" s="49">
        <v>80000</v>
      </c>
      <c r="V29" s="33"/>
      <c r="W29" s="59" t="s">
        <v>63</v>
      </c>
      <c r="X29" s="58">
        <v>45319</v>
      </c>
      <c r="Y29" s="60"/>
      <c r="AA29" s="34">
        <f t="shared" si="1"/>
        <v>45291</v>
      </c>
      <c r="AC29" s="42" t="s">
        <v>77</v>
      </c>
      <c r="AD29" s="42" t="s">
        <v>77</v>
      </c>
      <c r="AE29" s="42" t="s">
        <v>77</v>
      </c>
      <c r="AF29" s="42" t="s">
        <v>80</v>
      </c>
      <c r="AG29" s="42" t="s">
        <v>77</v>
      </c>
      <c r="AH29" s="42" t="s">
        <v>80</v>
      </c>
      <c r="AI29" s="61"/>
    </row>
    <row r="30" spans="1:35" ht="23.1" customHeight="1" x14ac:dyDescent="0.2">
      <c r="A30" s="32">
        <v>10</v>
      </c>
      <c r="B30" s="42" t="s">
        <v>58</v>
      </c>
      <c r="C30" s="3" t="s">
        <v>59</v>
      </c>
      <c r="D30" s="4" t="s">
        <v>81</v>
      </c>
      <c r="E30" s="4">
        <v>1111111120</v>
      </c>
      <c r="F30" s="3">
        <v>45016</v>
      </c>
      <c r="G30" s="118"/>
      <c r="H30" s="152"/>
      <c r="I30" s="54"/>
      <c r="J30" s="110"/>
      <c r="K30" s="110"/>
      <c r="L30" s="94"/>
      <c r="M30" s="118" t="s">
        <v>132</v>
      </c>
      <c r="N30" s="114"/>
      <c r="O30" s="5" t="s">
        <v>61</v>
      </c>
      <c r="P30" s="158">
        <v>45291</v>
      </c>
      <c r="Q30" s="159">
        <f t="shared" si="0"/>
        <v>9.0460526315789487</v>
      </c>
      <c r="R30" s="160"/>
      <c r="S30" s="54"/>
      <c r="T30" s="161" t="s">
        <v>91</v>
      </c>
      <c r="U30" s="49">
        <v>80000</v>
      </c>
      <c r="V30" s="33"/>
      <c r="W30" s="59"/>
      <c r="X30" s="58"/>
      <c r="Y30" s="60" t="s">
        <v>82</v>
      </c>
      <c r="AA30" s="34">
        <f t="shared" si="1"/>
        <v>45291</v>
      </c>
      <c r="AC30" s="42" t="s">
        <v>77</v>
      </c>
      <c r="AD30" s="42" t="s">
        <v>80</v>
      </c>
      <c r="AE30" s="42" t="s">
        <v>76</v>
      </c>
      <c r="AF30" s="42" t="s">
        <v>76</v>
      </c>
      <c r="AG30" s="42" t="s">
        <v>76</v>
      </c>
      <c r="AH30" s="42" t="s">
        <v>80</v>
      </c>
      <c r="AI30" s="61"/>
    </row>
    <row r="31" spans="1:35" ht="23.1" customHeight="1" x14ac:dyDescent="0.2">
      <c r="A31" s="32">
        <v>11</v>
      </c>
      <c r="B31" s="42" t="s">
        <v>58</v>
      </c>
      <c r="C31" s="3" t="s">
        <v>59</v>
      </c>
      <c r="D31" s="4" t="s">
        <v>83</v>
      </c>
      <c r="E31" s="4">
        <v>1111111121</v>
      </c>
      <c r="F31" s="3">
        <v>45016</v>
      </c>
      <c r="G31" s="118"/>
      <c r="H31" s="152"/>
      <c r="I31" s="54"/>
      <c r="J31" s="110"/>
      <c r="K31" s="110"/>
      <c r="L31" s="94"/>
      <c r="M31" s="118" t="s">
        <v>125</v>
      </c>
      <c r="N31" s="114"/>
      <c r="O31" s="5" t="s">
        <v>61</v>
      </c>
      <c r="P31" s="158">
        <v>45291</v>
      </c>
      <c r="Q31" s="159">
        <f t="shared" si="0"/>
        <v>9.0460526315789487</v>
      </c>
      <c r="R31" s="160"/>
      <c r="S31" s="158"/>
      <c r="T31" s="161"/>
      <c r="U31" s="49"/>
      <c r="V31" s="33"/>
      <c r="W31" s="59"/>
      <c r="X31" s="58"/>
      <c r="Y31" s="60" t="s">
        <v>82</v>
      </c>
      <c r="AA31" s="34">
        <f t="shared" si="1"/>
        <v>45291</v>
      </c>
      <c r="AC31" s="42" t="s">
        <v>84</v>
      </c>
      <c r="AD31" s="42" t="s">
        <v>84</v>
      </c>
      <c r="AE31" s="42" t="s">
        <v>84</v>
      </c>
      <c r="AF31" s="42" t="s">
        <v>84</v>
      </c>
      <c r="AG31" s="42" t="s">
        <v>84</v>
      </c>
      <c r="AH31" s="42" t="s">
        <v>84</v>
      </c>
      <c r="AI31" s="61" t="s">
        <v>85</v>
      </c>
    </row>
    <row r="32" spans="1:35" ht="23.1" customHeight="1" x14ac:dyDescent="0.2">
      <c r="A32" s="32">
        <v>12</v>
      </c>
      <c r="B32" s="42" t="s">
        <v>58</v>
      </c>
      <c r="C32" s="3" t="s">
        <v>59</v>
      </c>
      <c r="D32" s="4" t="s">
        <v>86</v>
      </c>
      <c r="E32" s="4">
        <v>1111111122</v>
      </c>
      <c r="F32" s="3">
        <v>44867</v>
      </c>
      <c r="G32" s="113"/>
      <c r="H32" s="114"/>
      <c r="I32" s="54"/>
      <c r="J32" s="110"/>
      <c r="K32" s="110"/>
      <c r="L32" s="94"/>
      <c r="M32" s="118" t="s">
        <v>135</v>
      </c>
      <c r="N32" s="114"/>
      <c r="O32" s="5" t="s">
        <v>90</v>
      </c>
      <c r="P32" s="158">
        <v>45291</v>
      </c>
      <c r="Q32" s="159">
        <f t="shared" si="0"/>
        <v>13.947368421052632</v>
      </c>
      <c r="R32" s="160"/>
      <c r="S32" s="158"/>
      <c r="T32" s="161" t="s">
        <v>91</v>
      </c>
      <c r="U32" s="49">
        <v>100000</v>
      </c>
      <c r="V32" s="33"/>
      <c r="W32" s="59"/>
      <c r="X32" s="58"/>
      <c r="Y32" s="60" t="s">
        <v>82</v>
      </c>
      <c r="AA32" s="34">
        <f t="shared" si="1"/>
        <v>45140</v>
      </c>
      <c r="AC32" s="42" t="s">
        <v>88</v>
      </c>
      <c r="AD32" s="42" t="s">
        <v>88</v>
      </c>
      <c r="AE32" s="42" t="s">
        <v>89</v>
      </c>
      <c r="AF32" s="42" t="s">
        <v>89</v>
      </c>
      <c r="AG32" s="42" t="s">
        <v>89</v>
      </c>
      <c r="AH32" s="42" t="s">
        <v>89</v>
      </c>
      <c r="AI32" s="61"/>
    </row>
    <row r="33" spans="1:35" ht="23.1" customHeight="1" x14ac:dyDescent="0.2">
      <c r="A33" s="32">
        <v>13</v>
      </c>
      <c r="B33" s="42" t="s">
        <v>58</v>
      </c>
      <c r="C33" s="3" t="s">
        <v>59</v>
      </c>
      <c r="D33" s="4" t="s">
        <v>87</v>
      </c>
      <c r="E33" s="4">
        <v>1111111123</v>
      </c>
      <c r="F33" s="3">
        <v>44867</v>
      </c>
      <c r="G33" s="118"/>
      <c r="H33" s="152"/>
      <c r="I33" s="54"/>
      <c r="J33" s="110"/>
      <c r="K33" s="110"/>
      <c r="L33" s="94"/>
      <c r="M33" s="118" t="s">
        <v>135</v>
      </c>
      <c r="N33" s="114"/>
      <c r="O33" s="5" t="s">
        <v>90</v>
      </c>
      <c r="P33" s="158">
        <v>45291</v>
      </c>
      <c r="Q33" s="159">
        <f t="shared" si="0"/>
        <v>13.947368421052632</v>
      </c>
      <c r="R33" s="160"/>
      <c r="S33" s="54"/>
      <c r="T33" s="161" t="s">
        <v>91</v>
      </c>
      <c r="U33" s="49">
        <v>80000</v>
      </c>
      <c r="V33" s="33"/>
      <c r="W33" s="59"/>
      <c r="X33" s="58"/>
      <c r="Y33" s="60" t="s">
        <v>82</v>
      </c>
      <c r="AA33" s="34">
        <f t="shared" si="1"/>
        <v>45140</v>
      </c>
      <c r="AC33" s="42" t="s">
        <v>89</v>
      </c>
      <c r="AD33" s="42" t="s">
        <v>88</v>
      </c>
      <c r="AE33" s="42" t="s">
        <v>88</v>
      </c>
      <c r="AF33" s="42" t="s">
        <v>88</v>
      </c>
      <c r="AG33" s="42" t="s">
        <v>88</v>
      </c>
      <c r="AH33" s="42" t="s">
        <v>89</v>
      </c>
      <c r="AI33" s="61"/>
    </row>
    <row r="34" spans="1:35" ht="23.1" customHeight="1" x14ac:dyDescent="0.2">
      <c r="A34" s="32">
        <v>14</v>
      </c>
      <c r="B34" s="42"/>
      <c r="C34" s="3"/>
      <c r="D34" s="4"/>
      <c r="E34" s="4"/>
      <c r="F34" s="3"/>
      <c r="G34" s="113"/>
      <c r="H34" s="114"/>
      <c r="I34" s="54"/>
      <c r="J34" s="110"/>
      <c r="K34" s="110"/>
      <c r="L34" s="94"/>
      <c r="M34" s="113"/>
      <c r="N34" s="114"/>
      <c r="O34" s="5"/>
      <c r="P34" s="158"/>
      <c r="Q34" s="159" t="str">
        <f t="shared" si="0"/>
        <v/>
      </c>
      <c r="R34" s="160"/>
      <c r="S34" s="54"/>
      <c r="T34" s="161"/>
      <c r="U34" s="49"/>
      <c r="V34" s="33"/>
      <c r="W34" s="59"/>
      <c r="X34" s="58"/>
      <c r="Y34" s="60"/>
      <c r="AA34" s="34" t="str">
        <f t="shared" si="1"/>
        <v/>
      </c>
      <c r="AC34" s="42"/>
      <c r="AD34" s="42"/>
      <c r="AE34" s="42"/>
      <c r="AF34" s="42"/>
      <c r="AG34" s="42"/>
      <c r="AH34" s="42"/>
      <c r="AI34" s="61"/>
    </row>
    <row r="35" spans="1:35" s="11" customFormat="1" ht="23.1" customHeight="1" x14ac:dyDescent="0.2">
      <c r="A35" s="76">
        <v>15</v>
      </c>
      <c r="B35" s="55"/>
      <c r="C35" s="77"/>
      <c r="D35" s="78"/>
      <c r="E35" s="78"/>
      <c r="F35" s="77"/>
      <c r="G35" s="117"/>
      <c r="H35" s="96"/>
      <c r="I35" s="68"/>
      <c r="J35" s="110"/>
      <c r="K35" s="110"/>
      <c r="L35" s="57"/>
      <c r="M35" s="117"/>
      <c r="N35" s="96"/>
      <c r="O35" s="5"/>
      <c r="P35" s="158"/>
      <c r="Q35" s="159" t="str">
        <f t="shared" si="0"/>
        <v/>
      </c>
      <c r="R35" s="160"/>
      <c r="S35" s="54"/>
      <c r="T35" s="161"/>
      <c r="U35" s="49"/>
      <c r="V35" s="33"/>
      <c r="W35" s="59"/>
      <c r="X35" s="58"/>
      <c r="Y35" s="60"/>
      <c r="Z35"/>
      <c r="AA35" s="34" t="str">
        <f t="shared" si="1"/>
        <v/>
      </c>
      <c r="AB35"/>
      <c r="AC35" s="42"/>
      <c r="AD35" s="42"/>
      <c r="AE35" s="42"/>
      <c r="AF35" s="42"/>
      <c r="AG35" s="42"/>
      <c r="AH35" s="42"/>
      <c r="AI35" s="61"/>
    </row>
    <row r="36" spans="1:35" s="11" customFormat="1" ht="23.1" hidden="1" customHeight="1" x14ac:dyDescent="0.2">
      <c r="A36" s="76">
        <v>16</v>
      </c>
      <c r="B36" s="55"/>
      <c r="C36" s="77"/>
      <c r="D36" s="78"/>
      <c r="E36" s="78"/>
      <c r="F36" s="77"/>
      <c r="G36" s="115"/>
      <c r="H36" s="96"/>
      <c r="I36" s="115"/>
      <c r="J36" s="116"/>
      <c r="K36" s="116"/>
      <c r="L36" s="96"/>
      <c r="M36" s="115"/>
      <c r="N36" s="96"/>
      <c r="O36" s="44"/>
      <c r="P36" s="162"/>
      <c r="Q36" s="166" t="str">
        <f t="shared" si="0"/>
        <v/>
      </c>
      <c r="R36" s="164"/>
      <c r="S36" s="68"/>
      <c r="T36" s="66"/>
      <c r="U36" s="66"/>
      <c r="V36" s="67"/>
      <c r="W36" s="79"/>
      <c r="X36" s="79"/>
      <c r="Y36" s="77"/>
      <c r="AA36" s="80" t="str">
        <f t="shared" si="1"/>
        <v/>
      </c>
      <c r="AC36" s="55"/>
      <c r="AD36" s="55"/>
      <c r="AE36" s="55"/>
      <c r="AF36" s="55"/>
      <c r="AG36" s="55"/>
      <c r="AH36" s="55"/>
      <c r="AI36" s="70"/>
    </row>
    <row r="37" spans="1:35" s="11" customFormat="1" ht="23.1" hidden="1" customHeight="1" x14ac:dyDescent="0.2">
      <c r="A37" s="76">
        <v>17</v>
      </c>
      <c r="B37" s="55"/>
      <c r="C37" s="77"/>
      <c r="D37" s="78"/>
      <c r="E37" s="78"/>
      <c r="F37" s="77"/>
      <c r="G37" s="115"/>
      <c r="H37" s="96"/>
      <c r="I37" s="115"/>
      <c r="J37" s="116"/>
      <c r="K37" s="116"/>
      <c r="L37" s="96"/>
      <c r="M37" s="115"/>
      <c r="N37" s="96"/>
      <c r="O37" s="44"/>
      <c r="P37" s="162"/>
      <c r="Q37" s="166" t="str">
        <f t="shared" si="0"/>
        <v/>
      </c>
      <c r="R37" s="164"/>
      <c r="S37" s="68"/>
      <c r="T37" s="66"/>
      <c r="U37" s="66"/>
      <c r="V37" s="67"/>
      <c r="W37" s="79"/>
      <c r="X37" s="79"/>
      <c r="Y37" s="77"/>
      <c r="AA37" s="80" t="str">
        <f t="shared" si="1"/>
        <v/>
      </c>
      <c r="AC37" s="55"/>
      <c r="AD37" s="55"/>
      <c r="AE37" s="55"/>
      <c r="AF37" s="55"/>
      <c r="AG37" s="55"/>
      <c r="AH37" s="55"/>
      <c r="AI37" s="70"/>
    </row>
    <row r="38" spans="1:35" s="11" customFormat="1" ht="23.1" hidden="1" customHeight="1" x14ac:dyDescent="0.2">
      <c r="A38" s="76">
        <v>18</v>
      </c>
      <c r="B38" s="55"/>
      <c r="C38" s="77"/>
      <c r="D38" s="78"/>
      <c r="E38" s="78"/>
      <c r="F38" s="77"/>
      <c r="G38" s="115"/>
      <c r="H38" s="96"/>
      <c r="I38" s="115"/>
      <c r="J38" s="116"/>
      <c r="K38" s="116"/>
      <c r="L38" s="96"/>
      <c r="M38" s="115"/>
      <c r="N38" s="96"/>
      <c r="O38" s="44"/>
      <c r="P38" s="162"/>
      <c r="Q38" s="166" t="str">
        <f t="shared" si="0"/>
        <v/>
      </c>
      <c r="R38" s="164"/>
      <c r="S38" s="68"/>
      <c r="T38" s="66"/>
      <c r="U38" s="66"/>
      <c r="V38" s="67"/>
      <c r="W38" s="79"/>
      <c r="X38" s="79"/>
      <c r="Y38" s="77"/>
      <c r="AA38" s="80" t="str">
        <f t="shared" si="1"/>
        <v/>
      </c>
      <c r="AC38" s="55"/>
      <c r="AD38" s="55"/>
      <c r="AE38" s="55"/>
      <c r="AF38" s="55"/>
      <c r="AG38" s="55"/>
      <c r="AH38" s="55"/>
      <c r="AI38" s="70"/>
    </row>
    <row r="39" spans="1:35" s="11" customFormat="1" ht="23.1" hidden="1" customHeight="1" x14ac:dyDescent="0.2">
      <c r="A39" s="76">
        <v>19</v>
      </c>
      <c r="B39" s="55"/>
      <c r="C39" s="77"/>
      <c r="D39" s="78"/>
      <c r="E39" s="78"/>
      <c r="F39" s="77"/>
      <c r="G39" s="115"/>
      <c r="H39" s="96"/>
      <c r="I39" s="115"/>
      <c r="J39" s="116"/>
      <c r="K39" s="116"/>
      <c r="L39" s="96"/>
      <c r="M39" s="115"/>
      <c r="N39" s="96"/>
      <c r="O39" s="44"/>
      <c r="P39" s="162"/>
      <c r="Q39" s="166" t="str">
        <f t="shared" si="0"/>
        <v/>
      </c>
      <c r="R39" s="164"/>
      <c r="S39" s="68"/>
      <c r="T39" s="66"/>
      <c r="U39" s="66"/>
      <c r="V39" s="67"/>
      <c r="W39" s="79"/>
      <c r="X39" s="79"/>
      <c r="Y39" s="77"/>
      <c r="AA39" s="80" t="str">
        <f t="shared" si="1"/>
        <v/>
      </c>
      <c r="AC39" s="55"/>
      <c r="AD39" s="55"/>
      <c r="AE39" s="55"/>
      <c r="AF39" s="55"/>
      <c r="AG39" s="55"/>
      <c r="AH39" s="55"/>
      <c r="AI39" s="70"/>
    </row>
    <row r="40" spans="1:35" s="11" customFormat="1" ht="23.1" hidden="1" customHeight="1" x14ac:dyDescent="0.2">
      <c r="A40" s="76">
        <v>20</v>
      </c>
      <c r="B40" s="55"/>
      <c r="C40" s="77"/>
      <c r="D40" s="78"/>
      <c r="E40" s="78"/>
      <c r="F40" s="77"/>
      <c r="G40" s="115"/>
      <c r="H40" s="96"/>
      <c r="I40" s="115"/>
      <c r="J40" s="116"/>
      <c r="K40" s="116"/>
      <c r="L40" s="96"/>
      <c r="M40" s="115"/>
      <c r="N40" s="96"/>
      <c r="O40" s="44"/>
      <c r="P40" s="162"/>
      <c r="Q40" s="166" t="str">
        <f t="shared" si="0"/>
        <v/>
      </c>
      <c r="R40" s="164"/>
      <c r="S40" s="68"/>
      <c r="T40" s="66"/>
      <c r="U40" s="66"/>
      <c r="V40" s="67"/>
      <c r="W40" s="79"/>
      <c r="X40" s="79"/>
      <c r="Y40" s="77"/>
      <c r="AA40" s="80" t="str">
        <f t="shared" si="1"/>
        <v/>
      </c>
      <c r="AC40" s="55"/>
      <c r="AD40" s="55"/>
      <c r="AE40" s="55"/>
      <c r="AF40" s="55"/>
      <c r="AG40" s="55"/>
      <c r="AH40" s="55"/>
      <c r="AI40" s="70"/>
    </row>
    <row r="41" spans="1:35" s="11" customFormat="1" ht="3" customHeight="1" x14ac:dyDescent="0.2">
      <c r="A41" s="47"/>
      <c r="B41" s="81"/>
      <c r="C41" s="82"/>
      <c r="D41" s="83"/>
      <c r="E41" s="83"/>
      <c r="F41" s="82"/>
      <c r="G41" s="81"/>
      <c r="H41" s="81"/>
      <c r="I41" s="81"/>
      <c r="J41" s="81"/>
      <c r="K41" s="81"/>
      <c r="L41" s="81"/>
      <c r="M41" s="81"/>
      <c r="N41" s="81"/>
      <c r="O41" s="81"/>
      <c r="P41" s="84"/>
      <c r="Q41" s="85"/>
      <c r="R41" s="86"/>
      <c r="S41" s="85"/>
      <c r="T41" s="87"/>
      <c r="U41" s="88"/>
      <c r="V41" s="88"/>
      <c r="W41" s="45"/>
      <c r="X41" s="45"/>
      <c r="Y41" s="89"/>
      <c r="AC41" s="47"/>
      <c r="AD41" s="47"/>
      <c r="AE41" s="47"/>
      <c r="AF41" s="47"/>
      <c r="AG41" s="47"/>
      <c r="AH41" s="47"/>
    </row>
    <row r="42" spans="1:35" s="11" customFormat="1" ht="14.25" customHeight="1" x14ac:dyDescent="0.2">
      <c r="B42" s="2"/>
      <c r="C42" s="90"/>
      <c r="D42" s="90"/>
      <c r="E42" s="90"/>
      <c r="F42" s="90"/>
      <c r="G42" s="91"/>
      <c r="H42" s="91"/>
      <c r="I42" s="91"/>
      <c r="J42" s="91"/>
      <c r="K42" s="91"/>
      <c r="L42" s="91"/>
      <c r="M42" s="91"/>
      <c r="N42" s="91"/>
      <c r="O42" s="90"/>
      <c r="P42" s="91"/>
      <c r="R42" s="62" t="s">
        <v>110</v>
      </c>
      <c r="S42" s="47"/>
      <c r="T42" s="47"/>
      <c r="U42" s="47"/>
      <c r="V42" s="47"/>
      <c r="W42" s="62" t="s">
        <v>53</v>
      </c>
      <c r="X42" s="47"/>
      <c r="Y42" s="47"/>
      <c r="Z42" s="47"/>
    </row>
    <row r="43" spans="1:35" s="11" customFormat="1" ht="21.75" customHeight="1" x14ac:dyDescent="0.2">
      <c r="B43" s="148" t="s">
        <v>47</v>
      </c>
      <c r="C43" s="112"/>
      <c r="D43" s="55"/>
      <c r="E43" s="55"/>
      <c r="F43" s="55"/>
      <c r="G43" s="7">
        <f>SUBTOTAL(3,G21:G40)</f>
        <v>1</v>
      </c>
      <c r="H43" s="43" t="s">
        <v>117</v>
      </c>
      <c r="I43" s="7"/>
      <c r="J43" s="37">
        <f>SUBTOTAL(3,J21:J40)</f>
        <v>5</v>
      </c>
      <c r="K43" s="37" t="s">
        <v>48</v>
      </c>
      <c r="L43" s="57"/>
      <c r="M43" s="7">
        <f>SUBTOTAL(3,M21:M40)</f>
        <v>12</v>
      </c>
      <c r="N43" s="43" t="s">
        <v>50</v>
      </c>
      <c r="O43" s="149" t="s">
        <v>4</v>
      </c>
      <c r="P43" s="150"/>
      <c r="R43" s="44" t="s">
        <v>21</v>
      </c>
      <c r="S43" s="44" t="s">
        <v>23</v>
      </c>
      <c r="T43" s="95" t="s">
        <v>20</v>
      </c>
      <c r="U43" s="96"/>
      <c r="V43" s="50"/>
      <c r="W43" s="44" t="s">
        <v>21</v>
      </c>
      <c r="X43" s="44" t="s">
        <v>23</v>
      </c>
      <c r="Y43" s="111" t="s">
        <v>20</v>
      </c>
      <c r="Z43" s="112"/>
      <c r="AA43" s="109"/>
    </row>
    <row r="44" spans="1:35" s="11" customFormat="1" ht="21.75" customHeight="1" x14ac:dyDescent="0.2">
      <c r="B44" s="112" t="s">
        <v>2</v>
      </c>
      <c r="C44" s="112"/>
      <c r="D44" s="55"/>
      <c r="E44" s="55"/>
      <c r="F44" s="55"/>
      <c r="G44" s="37" t="s">
        <v>3</v>
      </c>
      <c r="H44" s="43"/>
      <c r="I44" s="7"/>
      <c r="J44" s="37" t="s">
        <v>3</v>
      </c>
      <c r="K44" s="56"/>
      <c r="L44" s="57"/>
      <c r="M44" s="7">
        <v>1</v>
      </c>
      <c r="N44" s="43" t="s">
        <v>51</v>
      </c>
      <c r="O44" s="151" t="s">
        <v>136</v>
      </c>
      <c r="P44" s="150"/>
      <c r="R44" s="46">
        <v>80000</v>
      </c>
      <c r="S44" s="40">
        <f>COUNTIF(U21:U40,"80000")</f>
        <v>3</v>
      </c>
      <c r="T44" s="97">
        <f>R44*S44</f>
        <v>240000</v>
      </c>
      <c r="U44" s="98"/>
      <c r="V44" s="35"/>
      <c r="W44" s="46">
        <v>175000</v>
      </c>
      <c r="X44" s="40">
        <f>COUNTIF(U21:U40,"175000")</f>
        <v>0</v>
      </c>
      <c r="Y44" s="107">
        <f>W44*X44</f>
        <v>0</v>
      </c>
      <c r="Z44" s="108"/>
      <c r="AA44" s="109"/>
    </row>
    <row r="45" spans="1:35" s="11" customFormat="1" ht="21.75" customHeight="1" x14ac:dyDescent="0.2">
      <c r="B45" s="148" t="s">
        <v>93</v>
      </c>
      <c r="C45" s="112"/>
      <c r="D45" s="55"/>
      <c r="E45" s="55"/>
      <c r="F45" s="55"/>
      <c r="G45" s="37" t="s">
        <v>3</v>
      </c>
      <c r="H45" s="43"/>
      <c r="I45" s="7"/>
      <c r="J45" s="37" t="s">
        <v>3</v>
      </c>
      <c r="K45" s="56"/>
      <c r="L45" s="57"/>
      <c r="M45" s="7">
        <f>M43-J43-M44</f>
        <v>6</v>
      </c>
      <c r="N45" s="43" t="s">
        <v>52</v>
      </c>
      <c r="O45" s="149" t="s">
        <v>44</v>
      </c>
      <c r="P45" s="150"/>
      <c r="R45" s="46">
        <v>100000</v>
      </c>
      <c r="S45" s="40">
        <f>COUNTIF(U21:U40,"100000")</f>
        <v>3</v>
      </c>
      <c r="T45" s="97">
        <f>R45*S45</f>
        <v>300000</v>
      </c>
      <c r="U45" s="98"/>
      <c r="V45" s="35"/>
      <c r="W45" s="46">
        <v>246000</v>
      </c>
      <c r="X45" s="40">
        <f>COUNTIF(U21:U40,"246000")</f>
        <v>0</v>
      </c>
      <c r="Y45" s="107">
        <f>W45*X45</f>
        <v>0</v>
      </c>
      <c r="Z45" s="108"/>
      <c r="AA45" s="109"/>
    </row>
    <row r="46" spans="1:35" s="11" customFormat="1" ht="21.75" customHeight="1" x14ac:dyDescent="0.2">
      <c r="B46" s="41" t="s">
        <v>111</v>
      </c>
      <c r="C46" s="47"/>
      <c r="D46" s="47"/>
      <c r="E46" s="47"/>
      <c r="F46" s="47"/>
      <c r="G46" s="48"/>
      <c r="H46" s="48"/>
      <c r="I46" s="48"/>
      <c r="J46" s="47"/>
      <c r="K46" s="48"/>
      <c r="L46" s="47"/>
      <c r="M46" s="48"/>
      <c r="N46" s="48"/>
      <c r="O46" s="45"/>
      <c r="P46" s="45"/>
      <c r="R46" s="55" t="s">
        <v>22</v>
      </c>
      <c r="S46" s="40">
        <f>S44+S45</f>
        <v>6</v>
      </c>
      <c r="T46" s="97">
        <f>T44+T45</f>
        <v>540000</v>
      </c>
      <c r="U46" s="98"/>
      <c r="V46" s="35"/>
      <c r="W46" s="55" t="s">
        <v>22</v>
      </c>
      <c r="X46" s="40">
        <f>X44+X45</f>
        <v>0</v>
      </c>
      <c r="Y46" s="107">
        <f>Y44+Y45</f>
        <v>0</v>
      </c>
      <c r="Z46" s="108"/>
      <c r="AA46" s="109"/>
    </row>
    <row r="47" spans="1:35" s="11" customFormat="1" ht="3.6" customHeight="1" x14ac:dyDescent="0.2">
      <c r="B47" s="41"/>
      <c r="C47" s="47"/>
      <c r="D47" s="47"/>
      <c r="E47" s="47"/>
      <c r="F47" s="47"/>
      <c r="G47" s="48"/>
      <c r="H47" s="48"/>
      <c r="I47" s="48"/>
      <c r="J47" s="47"/>
      <c r="K47" s="48"/>
      <c r="L47" s="47"/>
      <c r="M47" s="48"/>
      <c r="N47" s="48"/>
      <c r="O47" s="45"/>
      <c r="P47" s="45"/>
      <c r="R47" s="47"/>
      <c r="S47" s="51"/>
      <c r="T47" s="52"/>
      <c r="U47" s="48"/>
      <c r="V47" s="35"/>
      <c r="W47" s="47"/>
      <c r="X47" s="51"/>
      <c r="Y47" s="35"/>
      <c r="Z47" s="92"/>
    </row>
    <row r="48" spans="1:35" s="11" customFormat="1" ht="11.25" customHeight="1" x14ac:dyDescent="0.2">
      <c r="A48" s="36" t="s">
        <v>16</v>
      </c>
      <c r="B48" s="93"/>
      <c r="C48" s="36" t="s">
        <v>15</v>
      </c>
      <c r="D48" s="36"/>
      <c r="E48" s="36"/>
      <c r="F48" s="36"/>
      <c r="G48" s="36"/>
      <c r="H48" s="36"/>
      <c r="I48" s="36"/>
      <c r="J48" s="36"/>
      <c r="K48" s="36"/>
      <c r="L48" s="36"/>
      <c r="M48" s="36"/>
      <c r="N48" s="36"/>
      <c r="O48" s="36"/>
      <c r="P48" s="36"/>
      <c r="Q48" s="36"/>
      <c r="R48" s="36"/>
      <c r="S48" s="36"/>
      <c r="T48" s="36"/>
      <c r="U48" s="36"/>
      <c r="V48" s="36"/>
    </row>
    <row r="49" spans="1:22" s="11" customFormat="1" ht="11.25" customHeight="1" x14ac:dyDescent="0.2">
      <c r="A49" s="36"/>
      <c r="B49" s="93"/>
      <c r="C49" s="36" t="s">
        <v>56</v>
      </c>
      <c r="D49" s="36"/>
      <c r="E49" s="36"/>
      <c r="F49" s="36"/>
      <c r="G49" s="36"/>
      <c r="H49" s="36"/>
      <c r="I49" s="36"/>
      <c r="J49" s="36"/>
      <c r="K49" s="36"/>
      <c r="L49" s="36"/>
      <c r="M49" s="36"/>
      <c r="N49" s="36"/>
      <c r="O49" s="36"/>
      <c r="P49" s="36"/>
      <c r="Q49" s="36"/>
      <c r="R49" s="36"/>
      <c r="S49" s="36"/>
      <c r="T49" s="36"/>
      <c r="U49" s="36"/>
      <c r="V49" s="36"/>
    </row>
    <row r="50" spans="1:22" s="11" customFormat="1" ht="11.25" customHeight="1" x14ac:dyDescent="0.2">
      <c r="A50" s="36"/>
      <c r="B50" s="93"/>
      <c r="C50" s="36" t="s">
        <v>55</v>
      </c>
      <c r="D50" s="36"/>
      <c r="E50" s="36"/>
      <c r="F50" s="36"/>
      <c r="G50" s="36"/>
      <c r="H50" s="36"/>
      <c r="I50" s="36"/>
      <c r="J50" s="36"/>
      <c r="K50" s="36"/>
      <c r="L50" s="36"/>
      <c r="M50" s="36"/>
      <c r="N50" s="36"/>
      <c r="O50" s="36"/>
      <c r="P50" s="36"/>
      <c r="Q50" s="36"/>
      <c r="R50" s="36"/>
      <c r="S50" s="36"/>
      <c r="T50" s="36"/>
      <c r="U50" s="36"/>
      <c r="V50" s="36"/>
    </row>
    <row r="51" spans="1:22" s="11" customFormat="1" ht="11.25" customHeight="1" x14ac:dyDescent="0.2">
      <c r="A51" s="36"/>
      <c r="B51" s="93"/>
      <c r="C51" s="36" t="s">
        <v>94</v>
      </c>
      <c r="D51" s="36"/>
      <c r="E51" s="36"/>
      <c r="F51" s="36"/>
      <c r="G51" s="36"/>
      <c r="H51" s="36"/>
      <c r="I51" s="36"/>
      <c r="J51" s="36"/>
      <c r="K51" s="36"/>
      <c r="L51" s="36"/>
      <c r="M51" s="36"/>
      <c r="N51" s="36"/>
      <c r="O51" s="36"/>
      <c r="P51" s="36"/>
      <c r="Q51" s="36"/>
      <c r="R51" s="36"/>
      <c r="S51" s="36"/>
      <c r="T51" s="36"/>
      <c r="U51" s="36"/>
    </row>
    <row r="52" spans="1:22" s="11" customFormat="1" ht="11.25" customHeight="1" x14ac:dyDescent="0.2">
      <c r="A52" s="36"/>
      <c r="B52" s="93"/>
      <c r="C52" s="36" t="s">
        <v>95</v>
      </c>
      <c r="D52" s="36"/>
      <c r="E52" s="36"/>
      <c r="F52" s="36"/>
      <c r="G52" s="36"/>
      <c r="H52" s="36"/>
      <c r="I52" s="36"/>
      <c r="J52" s="36"/>
      <c r="K52" s="36"/>
      <c r="L52" s="36"/>
      <c r="M52" s="36"/>
      <c r="N52" s="36"/>
      <c r="O52" s="36"/>
      <c r="P52" s="36"/>
      <c r="Q52" s="36"/>
      <c r="R52" s="36"/>
      <c r="S52" s="36"/>
      <c r="T52" s="36"/>
      <c r="U52" s="36"/>
      <c r="V52" s="36"/>
    </row>
    <row r="53" spans="1:22" s="11" customFormat="1" ht="11.25" customHeight="1" x14ac:dyDescent="0.2">
      <c r="A53" s="36"/>
      <c r="B53" s="93"/>
      <c r="C53" s="36" t="s">
        <v>96</v>
      </c>
      <c r="D53" s="36"/>
      <c r="E53" s="36"/>
      <c r="F53" s="36"/>
      <c r="G53" s="36"/>
      <c r="H53" s="36"/>
      <c r="I53" s="36"/>
      <c r="J53" s="36"/>
      <c r="K53" s="36"/>
      <c r="L53" s="36"/>
      <c r="M53" s="36"/>
      <c r="N53" s="36"/>
      <c r="O53" s="36"/>
      <c r="P53" s="36"/>
      <c r="Q53" s="36"/>
      <c r="R53" s="36"/>
      <c r="S53" s="36"/>
      <c r="T53" s="36"/>
      <c r="U53" s="36"/>
    </row>
    <row r="54" spans="1:22" s="11" customFormat="1" ht="11.25" customHeight="1" x14ac:dyDescent="0.2">
      <c r="A54" s="36"/>
      <c r="B54" s="93"/>
      <c r="C54" s="36" t="s">
        <v>97</v>
      </c>
      <c r="D54" s="36"/>
      <c r="E54" s="36"/>
      <c r="F54" s="36"/>
      <c r="G54" s="36"/>
      <c r="H54" s="36"/>
      <c r="I54" s="36"/>
      <c r="J54" s="36"/>
      <c r="K54" s="36"/>
      <c r="L54" s="36"/>
      <c r="M54" s="36"/>
      <c r="N54" s="36"/>
      <c r="O54" s="36"/>
      <c r="P54" s="36"/>
      <c r="Q54" s="36"/>
      <c r="R54" s="36"/>
      <c r="S54" s="36"/>
      <c r="T54" s="36"/>
      <c r="U54" s="36"/>
    </row>
    <row r="55" spans="1:22" s="11" customFormat="1" ht="11.25" customHeight="1" x14ac:dyDescent="0.2">
      <c r="A55" s="36"/>
      <c r="B55" s="93"/>
      <c r="C55" s="36" t="s">
        <v>112</v>
      </c>
      <c r="D55" s="36"/>
      <c r="E55" s="36"/>
      <c r="F55" s="36"/>
      <c r="G55" s="36"/>
      <c r="H55" s="36"/>
      <c r="I55" s="36"/>
      <c r="J55" s="36"/>
      <c r="K55" s="36"/>
      <c r="L55" s="36"/>
      <c r="M55" s="36"/>
      <c r="N55" s="36"/>
      <c r="O55" s="36"/>
      <c r="P55" s="36"/>
      <c r="Q55" s="36"/>
      <c r="R55" s="36"/>
      <c r="S55" s="36"/>
      <c r="T55" s="36"/>
      <c r="U55" s="36"/>
      <c r="V55" s="36"/>
    </row>
    <row r="56" spans="1:22" s="11" customFormat="1" x14ac:dyDescent="0.2">
      <c r="C56" s="36" t="s">
        <v>113</v>
      </c>
    </row>
    <row r="57" spans="1:22" s="11" customFormat="1" x14ac:dyDescent="0.2">
      <c r="C57" s="36" t="s">
        <v>114</v>
      </c>
    </row>
    <row r="58" spans="1:22" s="11" customFormat="1" x14ac:dyDescent="0.2">
      <c r="C58" s="36" t="s">
        <v>115</v>
      </c>
    </row>
    <row r="59" spans="1:22" s="11" customFormat="1" x14ac:dyDescent="0.2">
      <c r="C59" s="36" t="s">
        <v>116</v>
      </c>
    </row>
  </sheetData>
  <autoFilter ref="A20:AI40" xr:uid="{00000000-0009-0000-0000-000000000000}">
    <filterColumn colId="10" showButton="0"/>
    <filterColumn colId="12" showButton="0"/>
  </autoFilter>
  <mergeCells count="118">
    <mergeCell ref="K11:L11"/>
    <mergeCell ref="M11:N11"/>
    <mergeCell ref="G12:H12"/>
    <mergeCell ref="I12:J12"/>
    <mergeCell ref="K12:L12"/>
    <mergeCell ref="M12:N12"/>
    <mergeCell ref="P7:Q7"/>
    <mergeCell ref="G14:N14"/>
    <mergeCell ref="O14:S14"/>
    <mergeCell ref="T14:U18"/>
    <mergeCell ref="G15:J15"/>
    <mergeCell ref="K15:N15"/>
    <mergeCell ref="O15:Q15"/>
    <mergeCell ref="R15:S15"/>
    <mergeCell ref="G16:H18"/>
    <mergeCell ref="I16:J16"/>
    <mergeCell ref="K16:L16"/>
    <mergeCell ref="R7:S7"/>
    <mergeCell ref="P9:Q9"/>
    <mergeCell ref="R9:S9"/>
    <mergeCell ref="G10:H10"/>
    <mergeCell ref="I10:J10"/>
    <mergeCell ref="K10:L10"/>
    <mergeCell ref="M10:N10"/>
    <mergeCell ref="G11:H11"/>
    <mergeCell ref="I11:J11"/>
    <mergeCell ref="T19:T20"/>
    <mergeCell ref="U19:U20"/>
    <mergeCell ref="G20:H20"/>
    <mergeCell ref="I20:J20"/>
    <mergeCell ref="K20:L20"/>
    <mergeCell ref="M20:N20"/>
    <mergeCell ref="I17:J18"/>
    <mergeCell ref="K17:L18"/>
    <mergeCell ref="G19:H19"/>
    <mergeCell ref="I19:J19"/>
    <mergeCell ref="K19:L19"/>
    <mergeCell ref="M19:N19"/>
    <mergeCell ref="M16:N18"/>
    <mergeCell ref="O16:O18"/>
    <mergeCell ref="P16:P18"/>
    <mergeCell ref="Q16:Q18"/>
    <mergeCell ref="R16:R18"/>
    <mergeCell ref="S16:S18"/>
    <mergeCell ref="G23:H23"/>
    <mergeCell ref="J23:K23"/>
    <mergeCell ref="M23:N23"/>
    <mergeCell ref="G24:H24"/>
    <mergeCell ref="J24:K24"/>
    <mergeCell ref="M24:N24"/>
    <mergeCell ref="G21:H21"/>
    <mergeCell ref="J21:K21"/>
    <mergeCell ref="M21:N21"/>
    <mergeCell ref="G22:H22"/>
    <mergeCell ref="J22:K22"/>
    <mergeCell ref="M22:N22"/>
    <mergeCell ref="G27:H27"/>
    <mergeCell ref="J27:K27"/>
    <mergeCell ref="M27:N27"/>
    <mergeCell ref="G28:H28"/>
    <mergeCell ref="J28:K28"/>
    <mergeCell ref="M28:N28"/>
    <mergeCell ref="G25:H25"/>
    <mergeCell ref="J25:K25"/>
    <mergeCell ref="M25:N25"/>
    <mergeCell ref="G26:H26"/>
    <mergeCell ref="J26:K26"/>
    <mergeCell ref="M26:N26"/>
    <mergeCell ref="G31:H31"/>
    <mergeCell ref="J31:K31"/>
    <mergeCell ref="M31:N31"/>
    <mergeCell ref="G32:H32"/>
    <mergeCell ref="J32:K32"/>
    <mergeCell ref="M32:N32"/>
    <mergeCell ref="G29:H29"/>
    <mergeCell ref="J29:K29"/>
    <mergeCell ref="M29:N29"/>
    <mergeCell ref="G30:H30"/>
    <mergeCell ref="J30:K30"/>
    <mergeCell ref="M30:N30"/>
    <mergeCell ref="G35:H35"/>
    <mergeCell ref="J35:K35"/>
    <mergeCell ref="M35:N35"/>
    <mergeCell ref="G36:H36"/>
    <mergeCell ref="I36:L36"/>
    <mergeCell ref="M36:N36"/>
    <mergeCell ref="G33:H33"/>
    <mergeCell ref="J33:K33"/>
    <mergeCell ref="M33:N33"/>
    <mergeCell ref="G34:H34"/>
    <mergeCell ref="J34:K34"/>
    <mergeCell ref="M34:N34"/>
    <mergeCell ref="G39:H39"/>
    <mergeCell ref="I39:L39"/>
    <mergeCell ref="M39:N39"/>
    <mergeCell ref="G40:H40"/>
    <mergeCell ref="I40:L40"/>
    <mergeCell ref="M40:N40"/>
    <mergeCell ref="G37:H37"/>
    <mergeCell ref="I37:L37"/>
    <mergeCell ref="M37:N37"/>
    <mergeCell ref="G38:H38"/>
    <mergeCell ref="I38:L38"/>
    <mergeCell ref="M38:N38"/>
    <mergeCell ref="B45:C45"/>
    <mergeCell ref="O45:P45"/>
    <mergeCell ref="T45:U45"/>
    <mergeCell ref="Y45:AA45"/>
    <mergeCell ref="T46:U46"/>
    <mergeCell ref="Y46:AA46"/>
    <mergeCell ref="B43:C43"/>
    <mergeCell ref="O43:P43"/>
    <mergeCell ref="T43:U43"/>
    <mergeCell ref="Y43:AA43"/>
    <mergeCell ref="B44:C44"/>
    <mergeCell ref="O44:P44"/>
    <mergeCell ref="T44:U44"/>
    <mergeCell ref="Y44:AA44"/>
  </mergeCells>
  <phoneticPr fontId="15"/>
  <pageMargins left="0.19685039370078741" right="0.19685039370078741" top="0.19685039370078741" bottom="0.31496062992125984" header="0.19685039370078741" footer="0.19685039370078741"/>
  <pageSetup paperSize="9" scale="66" firstPageNumber="33" fitToHeight="0" orientation="landscape" useFirstPageNumber="1" r:id="rId1"/>
  <headerFooter>
    <oddFooter>&amp;C&amp;"ＭＳ 明朝,標準"&amp;16 39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91DFC-2767-4860-BE16-26767F8CBDF3}">
  <dimension ref="A1:AI59"/>
  <sheetViews>
    <sheetView zoomScaleNormal="100" zoomScaleSheetLayoutView="70" zoomScalePageLayoutView="80" workbookViewId="0">
      <pane ySplit="1" topLeftCell="A2" activePane="bottomLeft" state="frozen"/>
      <selection pane="bottomLeft"/>
    </sheetView>
  </sheetViews>
  <sheetFormatPr defaultColWidth="9" defaultRowHeight="13.2" x14ac:dyDescent="0.2"/>
  <cols>
    <col min="1" max="1" width="2.88671875" customWidth="1"/>
    <col min="2" max="2" width="3.44140625" customWidth="1"/>
    <col min="3" max="3" width="14.44140625" customWidth="1"/>
    <col min="4" max="5" width="12.109375" customWidth="1"/>
    <col min="6" max="6" width="9.109375" customWidth="1"/>
    <col min="7" max="7" width="6.33203125" customWidth="1"/>
    <col min="8" max="8" width="4.109375" customWidth="1"/>
    <col min="9" max="9" width="0.21875" customWidth="1"/>
    <col min="10" max="11" width="10.21875" customWidth="1"/>
    <col min="12" max="12" width="0.21875" customWidth="1"/>
    <col min="13" max="13" width="6.33203125" customWidth="1"/>
    <col min="14" max="14" width="4.109375" customWidth="1"/>
    <col min="15" max="15" width="6.88671875" customWidth="1"/>
    <col min="16" max="16" width="9.21875" customWidth="1"/>
    <col min="17" max="17" width="5.6640625" customWidth="1"/>
    <col min="18" max="18" width="7" customWidth="1"/>
    <col min="19" max="19" width="9.109375" customWidth="1"/>
    <col min="20" max="20" width="4.109375" customWidth="1"/>
    <col min="21" max="21" width="8.21875" customWidth="1"/>
    <col min="22" max="22" width="0.77734375" customWidth="1"/>
    <col min="23" max="23" width="6.44140625" customWidth="1"/>
    <col min="24" max="25" width="8.77734375" customWidth="1"/>
    <col min="26" max="26" width="0.6640625" customWidth="1"/>
    <col min="27" max="27" width="9.77734375" customWidth="1"/>
    <col min="28" max="28" width="0.6640625" customWidth="1"/>
    <col min="29" max="34" width="4.6640625" customWidth="1"/>
    <col min="35" max="35" width="10.6640625" customWidth="1"/>
  </cols>
  <sheetData>
    <row r="1" spans="1:27" s="11" customFormat="1" ht="15" customHeight="1" x14ac:dyDescent="0.2">
      <c r="A1" s="11" t="s">
        <v>0</v>
      </c>
    </row>
    <row r="2" spans="1:27" s="11" customFormat="1" ht="15" customHeight="1" x14ac:dyDescent="0.2">
      <c r="B2" s="11" t="s">
        <v>98</v>
      </c>
    </row>
    <row r="3" spans="1:27" s="11" customFormat="1" ht="5.25" customHeight="1" x14ac:dyDescent="0.2"/>
    <row r="4" spans="1:27" s="11" customFormat="1" ht="15" customHeight="1" x14ac:dyDescent="0.2">
      <c r="A4" s="2"/>
      <c r="B4" s="2" t="s">
        <v>57</v>
      </c>
      <c r="C4" s="2"/>
      <c r="D4" s="2"/>
      <c r="E4" s="71"/>
      <c r="F4" s="72"/>
    </row>
    <row r="5" spans="1:27" ht="15" customHeight="1" x14ac:dyDescent="0.2">
      <c r="A5" s="1"/>
      <c r="B5" s="1" t="s">
        <v>17</v>
      </c>
      <c r="C5" s="8"/>
      <c r="D5" s="1"/>
      <c r="E5" s="9"/>
      <c r="F5" s="9"/>
    </row>
    <row r="6" spans="1:27" ht="15" customHeight="1" x14ac:dyDescent="0.2">
      <c r="A6" s="1"/>
      <c r="B6" s="1" t="s">
        <v>18</v>
      </c>
      <c r="C6" s="2"/>
      <c r="D6" s="2"/>
      <c r="E6" s="10"/>
      <c r="F6" s="10"/>
    </row>
    <row r="7" spans="1:27" ht="15" customHeight="1" x14ac:dyDescent="0.2">
      <c r="A7" s="12"/>
      <c r="B7" s="12" t="s">
        <v>19</v>
      </c>
      <c r="C7" s="13"/>
      <c r="D7" s="13"/>
      <c r="E7" s="13"/>
      <c r="F7" s="14"/>
      <c r="P7" s="140"/>
      <c r="Q7" s="140"/>
      <c r="R7" s="140"/>
      <c r="S7" s="140"/>
      <c r="AA7" s="15"/>
    </row>
    <row r="8" spans="1:27" ht="15" customHeight="1" x14ac:dyDescent="0.2">
      <c r="A8" s="16"/>
      <c r="B8" s="10" t="s">
        <v>45</v>
      </c>
      <c r="C8" s="12"/>
      <c r="D8" s="12"/>
      <c r="E8" s="12"/>
      <c r="F8" s="12"/>
      <c r="P8" s="26"/>
      <c r="Q8" s="26"/>
    </row>
    <row r="9" spans="1:27" ht="15" customHeight="1" x14ac:dyDescent="0.2">
      <c r="B9" s="17"/>
      <c r="F9" s="18" t="s">
        <v>35</v>
      </c>
      <c r="P9" s="135"/>
      <c r="Q9" s="136"/>
      <c r="R9" s="135"/>
      <c r="S9" s="137"/>
      <c r="Y9" s="19"/>
      <c r="Z9" s="19"/>
    </row>
    <row r="10" spans="1:27" ht="15" customHeight="1" x14ac:dyDescent="0.2">
      <c r="B10" s="17"/>
      <c r="F10" s="20" t="s">
        <v>36</v>
      </c>
      <c r="G10" s="119"/>
      <c r="H10" s="120"/>
      <c r="I10" s="119"/>
      <c r="J10" s="120"/>
      <c r="K10" s="119"/>
      <c r="L10" s="120"/>
      <c r="M10" s="119"/>
      <c r="N10" s="120"/>
      <c r="Y10" s="19"/>
      <c r="Z10" s="19"/>
    </row>
    <row r="11" spans="1:27" ht="15" customHeight="1" x14ac:dyDescent="0.2">
      <c r="B11" s="17"/>
      <c r="F11" s="42" t="s">
        <v>37</v>
      </c>
      <c r="G11" s="119"/>
      <c r="H11" s="120"/>
      <c r="I11" s="119"/>
      <c r="J11" s="120"/>
      <c r="K11" s="119"/>
      <c r="L11" s="120"/>
      <c r="M11" s="119"/>
      <c r="N11" s="120"/>
      <c r="Y11" s="19"/>
      <c r="Z11" s="19"/>
    </row>
    <row r="12" spans="1:27" ht="30" customHeight="1" x14ac:dyDescent="0.2">
      <c r="B12" s="17"/>
      <c r="F12" s="42" t="s">
        <v>38</v>
      </c>
      <c r="G12" s="119"/>
      <c r="H12" s="120"/>
      <c r="I12" s="119"/>
      <c r="J12" s="120"/>
      <c r="K12" s="119"/>
      <c r="L12" s="120"/>
      <c r="M12" s="119"/>
      <c r="N12" s="120"/>
      <c r="Y12" s="19"/>
      <c r="Z12" s="19"/>
    </row>
    <row r="13" spans="1:27" ht="5.25" customHeight="1" x14ac:dyDescent="0.2"/>
    <row r="14" spans="1:27" ht="12.9" customHeight="1" x14ac:dyDescent="0.2">
      <c r="A14" s="21"/>
      <c r="B14" s="21"/>
      <c r="C14" s="21"/>
      <c r="D14" s="21"/>
      <c r="E14" s="21"/>
      <c r="F14" s="21"/>
      <c r="G14" s="141"/>
      <c r="H14" s="141"/>
      <c r="I14" s="141"/>
      <c r="J14" s="141"/>
      <c r="K14" s="141"/>
      <c r="L14" s="141"/>
      <c r="M14" s="141"/>
      <c r="N14" s="114"/>
      <c r="O14" s="117" t="s">
        <v>14</v>
      </c>
      <c r="P14" s="116"/>
      <c r="Q14" s="116"/>
      <c r="R14" s="116"/>
      <c r="S14" s="96"/>
      <c r="T14" s="99" t="s">
        <v>103</v>
      </c>
      <c r="U14" s="100"/>
      <c r="V14" s="22"/>
    </row>
    <row r="15" spans="1:27" ht="12.9" customHeight="1" x14ac:dyDescent="0.2">
      <c r="A15" s="23"/>
      <c r="B15" s="23"/>
      <c r="C15" s="23"/>
      <c r="D15" s="23"/>
      <c r="E15" s="23"/>
      <c r="F15" s="23"/>
      <c r="G15" s="141" t="s">
        <v>118</v>
      </c>
      <c r="H15" s="141"/>
      <c r="I15" s="141"/>
      <c r="J15" s="141"/>
      <c r="K15" s="113" t="s">
        <v>43</v>
      </c>
      <c r="L15" s="141"/>
      <c r="M15" s="141"/>
      <c r="N15" s="114"/>
      <c r="O15" s="117" t="s">
        <v>10</v>
      </c>
      <c r="P15" s="116"/>
      <c r="Q15" s="96"/>
      <c r="R15" s="117" t="s">
        <v>12</v>
      </c>
      <c r="S15" s="96"/>
      <c r="T15" s="101"/>
      <c r="U15" s="102"/>
      <c r="V15" s="22"/>
      <c r="X15" s="24"/>
    </row>
    <row r="16" spans="1:27" ht="12.9" hidden="1" customHeight="1" x14ac:dyDescent="0.2">
      <c r="A16" s="23"/>
      <c r="B16" s="23"/>
      <c r="C16" s="23"/>
      <c r="D16" s="23"/>
      <c r="E16" s="23"/>
      <c r="F16" s="23"/>
      <c r="G16" s="146" t="s">
        <v>46</v>
      </c>
      <c r="H16" s="147"/>
      <c r="I16" s="146"/>
      <c r="J16" s="147"/>
      <c r="K16" s="146"/>
      <c r="L16" s="147"/>
      <c r="M16" s="146" t="s">
        <v>8</v>
      </c>
      <c r="N16" s="147"/>
      <c r="O16" s="121" t="s">
        <v>13</v>
      </c>
      <c r="P16" s="123" t="s">
        <v>104</v>
      </c>
      <c r="Q16" s="121" t="s">
        <v>11</v>
      </c>
      <c r="R16" s="121" t="s">
        <v>13</v>
      </c>
      <c r="S16" s="123" t="s">
        <v>105</v>
      </c>
      <c r="T16" s="103"/>
      <c r="U16" s="104"/>
      <c r="V16" s="22"/>
    </row>
    <row r="17" spans="1:35" ht="15" customHeight="1" x14ac:dyDescent="0.2">
      <c r="A17" s="23"/>
      <c r="B17" s="23"/>
      <c r="C17" s="23"/>
      <c r="D17" s="23"/>
      <c r="E17" s="23"/>
      <c r="F17" s="23"/>
      <c r="G17" s="142"/>
      <c r="H17" s="143"/>
      <c r="I17" s="142" t="s">
        <v>8</v>
      </c>
      <c r="J17" s="143"/>
      <c r="K17" s="142" t="s">
        <v>46</v>
      </c>
      <c r="L17" s="143"/>
      <c r="M17" s="142"/>
      <c r="N17" s="143"/>
      <c r="O17" s="122"/>
      <c r="P17" s="124"/>
      <c r="Q17" s="122"/>
      <c r="R17" s="122"/>
      <c r="S17" s="124"/>
      <c r="T17" s="103"/>
      <c r="U17" s="104"/>
      <c r="V17" s="22"/>
    </row>
    <row r="18" spans="1:35" ht="14.1" customHeight="1" x14ac:dyDescent="0.2">
      <c r="A18" s="23"/>
      <c r="B18" s="23"/>
      <c r="C18" s="23"/>
      <c r="D18" s="23"/>
      <c r="E18" s="23"/>
      <c r="F18" s="23"/>
      <c r="G18" s="144"/>
      <c r="H18" s="145"/>
      <c r="I18" s="144"/>
      <c r="J18" s="145"/>
      <c r="K18" s="144"/>
      <c r="L18" s="145"/>
      <c r="M18" s="144"/>
      <c r="N18" s="145"/>
      <c r="O18" s="122"/>
      <c r="P18" s="124"/>
      <c r="Q18" s="122"/>
      <c r="R18" s="122"/>
      <c r="S18" s="124"/>
      <c r="T18" s="105"/>
      <c r="U18" s="106"/>
      <c r="V18" s="22"/>
      <c r="W18" s="11" t="s">
        <v>41</v>
      </c>
      <c r="AA18" t="s">
        <v>25</v>
      </c>
      <c r="AC18" t="s">
        <v>25</v>
      </c>
    </row>
    <row r="19" spans="1:35" ht="18" customHeight="1" x14ac:dyDescent="0.2">
      <c r="A19" s="23"/>
      <c r="B19" s="23"/>
      <c r="C19" s="23"/>
      <c r="D19" s="23"/>
      <c r="E19" s="23"/>
      <c r="F19" s="23"/>
      <c r="G19" s="133">
        <v>44562</v>
      </c>
      <c r="H19" s="134"/>
      <c r="I19" s="131">
        <v>44926</v>
      </c>
      <c r="J19" s="132"/>
      <c r="K19" s="131">
        <v>44927</v>
      </c>
      <c r="L19" s="132"/>
      <c r="M19" s="133">
        <v>45291</v>
      </c>
      <c r="N19" s="134"/>
      <c r="O19" s="73"/>
      <c r="P19" s="69"/>
      <c r="Q19" s="69"/>
      <c r="R19" s="69"/>
      <c r="S19" s="69"/>
      <c r="T19" s="125" t="s">
        <v>106</v>
      </c>
      <c r="U19" s="127" t="s">
        <v>54</v>
      </c>
      <c r="V19" s="38"/>
      <c r="W19" s="2" t="s">
        <v>42</v>
      </c>
      <c r="X19" s="1"/>
      <c r="Y19" s="1"/>
      <c r="AA19" s="25" t="s">
        <v>26</v>
      </c>
      <c r="AC19" t="s">
        <v>27</v>
      </c>
    </row>
    <row r="20" spans="1:35" ht="49.95" customHeight="1" x14ac:dyDescent="0.2">
      <c r="A20" s="27" t="s">
        <v>1</v>
      </c>
      <c r="B20" s="65" t="s">
        <v>102</v>
      </c>
      <c r="C20" s="39" t="s">
        <v>9</v>
      </c>
      <c r="D20" s="39" t="s">
        <v>7</v>
      </c>
      <c r="E20" s="39" t="s">
        <v>6</v>
      </c>
      <c r="F20" s="39" t="s">
        <v>5</v>
      </c>
      <c r="G20" s="138" t="s">
        <v>99</v>
      </c>
      <c r="H20" s="139"/>
      <c r="I20" s="129" t="s">
        <v>99</v>
      </c>
      <c r="J20" s="130"/>
      <c r="K20" s="129" t="s">
        <v>99</v>
      </c>
      <c r="L20" s="130"/>
      <c r="M20" s="138" t="s">
        <v>99</v>
      </c>
      <c r="N20" s="139"/>
      <c r="O20" s="63" t="s">
        <v>100</v>
      </c>
      <c r="P20" s="64" t="s">
        <v>107</v>
      </c>
      <c r="Q20" s="74"/>
      <c r="R20" s="63" t="s">
        <v>101</v>
      </c>
      <c r="S20" s="75"/>
      <c r="T20" s="126"/>
      <c r="U20" s="128"/>
      <c r="V20" s="28"/>
      <c r="W20" s="29" t="s">
        <v>108</v>
      </c>
      <c r="X20" s="53" t="s">
        <v>109</v>
      </c>
      <c r="Y20" s="29" t="s">
        <v>40</v>
      </c>
      <c r="Z20" s="30" t="s">
        <v>39</v>
      </c>
      <c r="AA20" s="31" t="s">
        <v>24</v>
      </c>
      <c r="AC20" s="31" t="s">
        <v>28</v>
      </c>
      <c r="AD20" s="31" t="s">
        <v>29</v>
      </c>
      <c r="AE20" s="31" t="s">
        <v>30</v>
      </c>
      <c r="AF20" s="31" t="s">
        <v>31</v>
      </c>
      <c r="AG20" s="31" t="s">
        <v>32</v>
      </c>
      <c r="AH20" s="31" t="s">
        <v>33</v>
      </c>
      <c r="AI20" s="31" t="s">
        <v>34</v>
      </c>
    </row>
    <row r="21" spans="1:35" ht="23.1" customHeight="1" x14ac:dyDescent="0.2">
      <c r="A21" s="32">
        <v>1</v>
      </c>
      <c r="B21" s="42" t="s">
        <v>58</v>
      </c>
      <c r="C21" s="3" t="s">
        <v>59</v>
      </c>
      <c r="D21" s="4" t="s">
        <v>60</v>
      </c>
      <c r="E21" s="4">
        <v>1111111111</v>
      </c>
      <c r="F21" s="3">
        <v>44150</v>
      </c>
      <c r="G21" s="113" t="s">
        <v>119</v>
      </c>
      <c r="H21" s="114"/>
      <c r="I21" s="54"/>
      <c r="J21" s="110" t="s">
        <v>119</v>
      </c>
      <c r="K21" s="110" t="s">
        <v>119</v>
      </c>
      <c r="L21" s="94"/>
      <c r="M21" s="118"/>
      <c r="N21" s="114"/>
      <c r="O21" s="5" t="s">
        <v>61</v>
      </c>
      <c r="P21" s="158">
        <v>44515</v>
      </c>
      <c r="Q21" s="159">
        <f>IF(ISBLANK(F21),"",IF(ISBLANK(P21),"",DATEDIF(F21,P21,"d")/30.4))</f>
        <v>12.006578947368421</v>
      </c>
      <c r="R21" s="160" t="s">
        <v>62</v>
      </c>
      <c r="S21" s="158">
        <v>45275</v>
      </c>
      <c r="T21" s="161"/>
      <c r="U21" s="49"/>
      <c r="V21" s="33"/>
      <c r="W21" s="59" t="s">
        <v>63</v>
      </c>
      <c r="X21" s="58">
        <v>44576</v>
      </c>
      <c r="Y21" s="60"/>
      <c r="AA21" s="34">
        <f>IF(ISBLANK(F21),"",EDATE(F21,9))</f>
        <v>44423</v>
      </c>
      <c r="AC21" s="42"/>
      <c r="AD21" s="42"/>
      <c r="AE21" s="42"/>
      <c r="AF21" s="42"/>
      <c r="AG21" s="42"/>
      <c r="AH21" s="42"/>
      <c r="AI21" s="61"/>
    </row>
    <row r="22" spans="1:35" ht="23.1" customHeight="1" x14ac:dyDescent="0.2">
      <c r="A22" s="32">
        <v>2</v>
      </c>
      <c r="B22" s="42" t="s">
        <v>58</v>
      </c>
      <c r="C22" s="3" t="s">
        <v>59</v>
      </c>
      <c r="D22" s="4" t="s">
        <v>64</v>
      </c>
      <c r="E22" s="4">
        <v>1111111112</v>
      </c>
      <c r="F22" s="3">
        <v>44607</v>
      </c>
      <c r="G22" s="113"/>
      <c r="H22" s="114"/>
      <c r="I22" s="54"/>
      <c r="J22" s="110" t="s">
        <v>119</v>
      </c>
      <c r="K22" s="110" t="s">
        <v>119</v>
      </c>
      <c r="L22" s="94"/>
      <c r="M22" s="113" t="s">
        <v>119</v>
      </c>
      <c r="N22" s="114"/>
      <c r="O22" s="5" t="s">
        <v>61</v>
      </c>
      <c r="P22" s="158">
        <v>44926</v>
      </c>
      <c r="Q22" s="159">
        <f t="shared" ref="Q22:Q40" si="0">IF(ISBLANK(F22),"",IF(ISBLANK(P22),"",DATEDIF(F22,P22,"d")/30.4))</f>
        <v>10.493421052631579</v>
      </c>
      <c r="R22" s="160"/>
      <c r="S22" s="158"/>
      <c r="T22" s="161"/>
      <c r="U22" s="49"/>
      <c r="V22" s="33"/>
      <c r="W22" s="59" t="s">
        <v>65</v>
      </c>
      <c r="X22" s="58">
        <v>45092</v>
      </c>
      <c r="Y22" s="60"/>
      <c r="AA22" s="34">
        <f t="shared" ref="AA22:AA40" si="1">IF(ISBLANK(F22),"",EDATE(F22,9))</f>
        <v>44880</v>
      </c>
      <c r="AC22" s="42"/>
      <c r="AD22" s="42"/>
      <c r="AE22" s="42"/>
      <c r="AF22" s="42"/>
      <c r="AG22" s="42"/>
      <c r="AH22" s="42"/>
      <c r="AI22" s="61"/>
    </row>
    <row r="23" spans="1:35" ht="23.1" customHeight="1" x14ac:dyDescent="0.2">
      <c r="A23" s="32">
        <v>3</v>
      </c>
      <c r="B23" s="42" t="s">
        <v>58</v>
      </c>
      <c r="C23" s="3" t="s">
        <v>59</v>
      </c>
      <c r="D23" s="4" t="s">
        <v>66</v>
      </c>
      <c r="E23" s="4">
        <v>1111111113</v>
      </c>
      <c r="F23" s="3">
        <v>42415</v>
      </c>
      <c r="G23" s="118"/>
      <c r="H23" s="152"/>
      <c r="I23" s="54"/>
      <c r="J23" s="110" t="s">
        <v>121</v>
      </c>
      <c r="K23" s="110" t="s">
        <v>120</v>
      </c>
      <c r="L23" s="94"/>
      <c r="M23" s="110" t="s">
        <v>122</v>
      </c>
      <c r="N23" s="110" t="s">
        <v>120</v>
      </c>
      <c r="O23" s="44" t="s">
        <v>61</v>
      </c>
      <c r="P23" s="162">
        <v>44849</v>
      </c>
      <c r="Q23" s="159">
        <f t="shared" si="0"/>
        <v>80.06578947368422</v>
      </c>
      <c r="R23" s="160"/>
      <c r="S23" s="54"/>
      <c r="T23" s="161"/>
      <c r="U23" s="49"/>
      <c r="V23" s="33"/>
      <c r="W23" s="59" t="s">
        <v>67</v>
      </c>
      <c r="X23" s="58">
        <v>44805</v>
      </c>
      <c r="Y23" s="60"/>
      <c r="AA23" s="34">
        <f t="shared" si="1"/>
        <v>42689</v>
      </c>
      <c r="AC23" s="42"/>
      <c r="AD23" s="42"/>
      <c r="AE23" s="42"/>
      <c r="AF23" s="42"/>
      <c r="AG23" s="42"/>
      <c r="AH23" s="42"/>
      <c r="AI23" s="61"/>
    </row>
    <row r="24" spans="1:35" ht="23.1" customHeight="1" x14ac:dyDescent="0.2">
      <c r="A24" s="32">
        <v>4</v>
      </c>
      <c r="B24" s="42" t="s">
        <v>58</v>
      </c>
      <c r="C24" s="3" t="s">
        <v>59</v>
      </c>
      <c r="D24" s="4" t="s">
        <v>68</v>
      </c>
      <c r="E24" s="4">
        <v>1111111114</v>
      </c>
      <c r="F24" s="3">
        <v>44287</v>
      </c>
      <c r="G24" s="113"/>
      <c r="H24" s="114"/>
      <c r="I24" s="54"/>
      <c r="J24" s="110" t="s">
        <v>119</v>
      </c>
      <c r="K24" s="110" t="s">
        <v>119</v>
      </c>
      <c r="L24" s="94"/>
      <c r="M24" s="113" t="s">
        <v>119</v>
      </c>
      <c r="N24" s="114"/>
      <c r="O24" s="44" t="s">
        <v>61</v>
      </c>
      <c r="P24" s="162">
        <v>44562</v>
      </c>
      <c r="Q24" s="159">
        <f t="shared" si="0"/>
        <v>9.0460526315789487</v>
      </c>
      <c r="R24" s="160"/>
      <c r="S24" s="54"/>
      <c r="T24" s="161"/>
      <c r="U24" s="49"/>
      <c r="V24" s="33"/>
      <c r="W24" s="59" t="s">
        <v>69</v>
      </c>
      <c r="X24" s="58">
        <v>44713</v>
      </c>
      <c r="Y24" s="60" t="s">
        <v>70</v>
      </c>
      <c r="AA24" s="34">
        <f t="shared" si="1"/>
        <v>44562</v>
      </c>
      <c r="AC24" s="42"/>
      <c r="AD24" s="42"/>
      <c r="AE24" s="42"/>
      <c r="AF24" s="42"/>
      <c r="AG24" s="42"/>
      <c r="AH24" s="42"/>
      <c r="AI24" s="61"/>
    </row>
    <row r="25" spans="1:35" ht="23.1" customHeight="1" x14ac:dyDescent="0.2">
      <c r="A25" s="32">
        <v>5</v>
      </c>
      <c r="B25" s="42" t="s">
        <v>58</v>
      </c>
      <c r="C25" s="3" t="s">
        <v>59</v>
      </c>
      <c r="D25" s="4" t="s">
        <v>71</v>
      </c>
      <c r="E25" s="4">
        <v>1111111115</v>
      </c>
      <c r="F25" s="3">
        <v>44287</v>
      </c>
      <c r="G25" s="113"/>
      <c r="H25" s="114"/>
      <c r="I25" s="54"/>
      <c r="J25" s="110" t="s">
        <v>119</v>
      </c>
      <c r="K25" s="110" t="s">
        <v>119</v>
      </c>
      <c r="L25" s="94"/>
      <c r="M25" s="113" t="s">
        <v>119</v>
      </c>
      <c r="N25" s="114"/>
      <c r="O25" s="44" t="s">
        <v>72</v>
      </c>
      <c r="P25" s="162"/>
      <c r="Q25" s="159" t="str">
        <f t="shared" si="0"/>
        <v/>
      </c>
      <c r="R25" s="160"/>
      <c r="S25" s="54"/>
      <c r="T25" s="161"/>
      <c r="U25" s="49"/>
      <c r="V25" s="33"/>
      <c r="W25" s="59" t="s">
        <v>63</v>
      </c>
      <c r="X25" s="58">
        <v>44713</v>
      </c>
      <c r="Y25" s="60"/>
      <c r="AA25" s="34">
        <f t="shared" si="1"/>
        <v>44562</v>
      </c>
      <c r="AC25" s="42"/>
      <c r="AD25" s="42"/>
      <c r="AE25" s="42"/>
      <c r="AF25" s="42"/>
      <c r="AG25" s="42"/>
      <c r="AH25" s="42"/>
      <c r="AI25" s="61"/>
    </row>
    <row r="26" spans="1:35" ht="23.1" customHeight="1" x14ac:dyDescent="0.2">
      <c r="A26" s="32">
        <v>6</v>
      </c>
      <c r="B26" s="42" t="s">
        <v>58</v>
      </c>
      <c r="C26" s="3" t="s">
        <v>59</v>
      </c>
      <c r="D26" s="4" t="s">
        <v>73</v>
      </c>
      <c r="E26" s="4">
        <v>1111111116</v>
      </c>
      <c r="F26" s="3">
        <v>42798</v>
      </c>
      <c r="G26" s="118"/>
      <c r="H26" s="152"/>
      <c r="I26" s="54"/>
      <c r="J26" s="110"/>
      <c r="K26" s="110"/>
      <c r="L26" s="94">
        <v>7</v>
      </c>
      <c r="M26" s="118" t="s">
        <v>123</v>
      </c>
      <c r="N26" s="114"/>
      <c r="O26" s="44" t="s">
        <v>61</v>
      </c>
      <c r="P26" s="162">
        <v>44927</v>
      </c>
      <c r="Q26" s="159">
        <f t="shared" si="0"/>
        <v>70.03289473684211</v>
      </c>
      <c r="R26" s="160"/>
      <c r="S26" s="54"/>
      <c r="T26" s="161"/>
      <c r="U26" s="49"/>
      <c r="V26" s="33"/>
      <c r="W26" s="59" t="s">
        <v>69</v>
      </c>
      <c r="X26" s="58">
        <v>44986</v>
      </c>
      <c r="Y26" s="60" t="s">
        <v>74</v>
      </c>
      <c r="AA26" s="34">
        <f t="shared" si="1"/>
        <v>43073</v>
      </c>
      <c r="AC26" s="42" t="s">
        <v>76</v>
      </c>
      <c r="AD26" s="42" t="s">
        <v>76</v>
      </c>
      <c r="AE26" s="42" t="s">
        <v>76</v>
      </c>
      <c r="AF26" s="42" t="s">
        <v>76</v>
      </c>
      <c r="AG26" s="42" t="s">
        <v>76</v>
      </c>
      <c r="AH26" s="42" t="s">
        <v>76</v>
      </c>
      <c r="AI26" s="61"/>
    </row>
    <row r="27" spans="1:35" ht="23.1" customHeight="1" x14ac:dyDescent="0.2">
      <c r="A27" s="32">
        <v>7</v>
      </c>
      <c r="B27" s="42" t="s">
        <v>58</v>
      </c>
      <c r="C27" s="3" t="s">
        <v>59</v>
      </c>
      <c r="D27" s="4" t="s">
        <v>75</v>
      </c>
      <c r="E27" s="4">
        <v>1111111117</v>
      </c>
      <c r="F27" s="3">
        <v>45016</v>
      </c>
      <c r="G27" s="118"/>
      <c r="H27" s="152"/>
      <c r="I27" s="54"/>
      <c r="J27" s="110"/>
      <c r="K27" s="110"/>
      <c r="L27" s="94"/>
      <c r="M27" s="153" t="s">
        <v>137</v>
      </c>
      <c r="N27" s="153"/>
      <c r="O27" s="44" t="s">
        <v>61</v>
      </c>
      <c r="P27" s="162">
        <v>45291</v>
      </c>
      <c r="Q27" s="159">
        <f t="shared" si="0"/>
        <v>9.0460526315789487</v>
      </c>
      <c r="R27" s="160"/>
      <c r="S27" s="54"/>
      <c r="T27" s="161"/>
      <c r="U27" s="49"/>
      <c r="V27" s="33"/>
      <c r="W27" s="59" t="s">
        <v>63</v>
      </c>
      <c r="X27" s="58">
        <v>45077</v>
      </c>
      <c r="Y27" s="60"/>
      <c r="AA27" s="34">
        <f t="shared" si="1"/>
        <v>45291</v>
      </c>
      <c r="AC27" s="42" t="s">
        <v>76</v>
      </c>
      <c r="AD27" s="42" t="s">
        <v>76</v>
      </c>
      <c r="AE27" s="42" t="s">
        <v>76</v>
      </c>
      <c r="AF27" s="42" t="s">
        <v>76</v>
      </c>
      <c r="AG27" s="42" t="s">
        <v>76</v>
      </c>
      <c r="AH27" s="42" t="s">
        <v>77</v>
      </c>
      <c r="AI27" s="61"/>
    </row>
    <row r="28" spans="1:35" ht="23.1" customHeight="1" x14ac:dyDescent="0.2">
      <c r="A28" s="32">
        <v>8</v>
      </c>
      <c r="B28" s="42" t="s">
        <v>58</v>
      </c>
      <c r="C28" s="3" t="s">
        <v>59</v>
      </c>
      <c r="D28" s="4" t="s">
        <v>78</v>
      </c>
      <c r="E28" s="4">
        <v>1111111118</v>
      </c>
      <c r="F28" s="3">
        <v>44685</v>
      </c>
      <c r="G28" s="118"/>
      <c r="H28" s="152"/>
      <c r="I28" s="54"/>
      <c r="J28" s="110"/>
      <c r="K28" s="110"/>
      <c r="L28" s="94"/>
      <c r="M28" s="118" t="s">
        <v>124</v>
      </c>
      <c r="N28" s="114"/>
      <c r="O28" s="44" t="s">
        <v>61</v>
      </c>
      <c r="P28" s="162">
        <v>45108</v>
      </c>
      <c r="Q28" s="159">
        <f t="shared" si="0"/>
        <v>13.914473684210527</v>
      </c>
      <c r="R28" s="160"/>
      <c r="S28" s="54"/>
      <c r="T28" s="161"/>
      <c r="U28" s="49"/>
      <c r="V28" s="33"/>
      <c r="W28" s="59" t="s">
        <v>67</v>
      </c>
      <c r="X28" s="58">
        <v>45283</v>
      </c>
      <c r="Y28" s="60"/>
      <c r="AA28" s="34">
        <f t="shared" si="1"/>
        <v>44961</v>
      </c>
      <c r="AC28" s="42" t="s">
        <v>76</v>
      </c>
      <c r="AD28" s="42" t="s">
        <v>76</v>
      </c>
      <c r="AE28" s="42" t="s">
        <v>76</v>
      </c>
      <c r="AF28" s="42" t="s">
        <v>76</v>
      </c>
      <c r="AG28" s="42" t="s">
        <v>76</v>
      </c>
      <c r="AH28" s="42" t="s">
        <v>76</v>
      </c>
      <c r="AI28" s="61"/>
    </row>
    <row r="29" spans="1:35" ht="23.1" customHeight="1" x14ac:dyDescent="0.2">
      <c r="A29" s="32">
        <v>9</v>
      </c>
      <c r="B29" s="42" t="s">
        <v>58</v>
      </c>
      <c r="C29" s="3" t="s">
        <v>59</v>
      </c>
      <c r="D29" s="4" t="s">
        <v>79</v>
      </c>
      <c r="E29" s="4">
        <v>1111111119</v>
      </c>
      <c r="F29" s="3">
        <v>45016</v>
      </c>
      <c r="G29" s="118"/>
      <c r="H29" s="152"/>
      <c r="I29" s="54"/>
      <c r="J29" s="110"/>
      <c r="K29" s="110"/>
      <c r="L29" s="94"/>
      <c r="M29" s="118" t="s">
        <v>135</v>
      </c>
      <c r="N29" s="114"/>
      <c r="O29" s="44" t="s">
        <v>72</v>
      </c>
      <c r="P29" s="162"/>
      <c r="Q29" s="159" t="str">
        <f t="shared" si="0"/>
        <v/>
      </c>
      <c r="R29" s="160"/>
      <c r="S29" s="54"/>
      <c r="T29" s="161" t="s">
        <v>92</v>
      </c>
      <c r="U29" s="49">
        <v>246000</v>
      </c>
      <c r="V29" s="33"/>
      <c r="W29" s="59" t="s">
        <v>63</v>
      </c>
      <c r="X29" s="58">
        <v>45319</v>
      </c>
      <c r="Y29" s="60"/>
      <c r="AA29" s="34">
        <f t="shared" si="1"/>
        <v>45291</v>
      </c>
      <c r="AC29" s="42" t="s">
        <v>77</v>
      </c>
      <c r="AD29" s="42" t="s">
        <v>77</v>
      </c>
      <c r="AE29" s="42" t="s">
        <v>77</v>
      </c>
      <c r="AF29" s="42" t="s">
        <v>80</v>
      </c>
      <c r="AG29" s="42" t="s">
        <v>77</v>
      </c>
      <c r="AH29" s="42" t="s">
        <v>80</v>
      </c>
      <c r="AI29" s="61"/>
    </row>
    <row r="30" spans="1:35" ht="23.1" customHeight="1" x14ac:dyDescent="0.2">
      <c r="A30" s="32">
        <v>10</v>
      </c>
      <c r="B30" s="42" t="s">
        <v>58</v>
      </c>
      <c r="C30" s="3" t="s">
        <v>59</v>
      </c>
      <c r="D30" s="4" t="s">
        <v>81</v>
      </c>
      <c r="E30" s="4">
        <v>1111111120</v>
      </c>
      <c r="F30" s="3">
        <v>45016</v>
      </c>
      <c r="G30" s="118"/>
      <c r="H30" s="152"/>
      <c r="I30" s="54"/>
      <c r="J30" s="110"/>
      <c r="K30" s="110"/>
      <c r="L30" s="94"/>
      <c r="M30" s="118" t="s">
        <v>135</v>
      </c>
      <c r="N30" s="114"/>
      <c r="O30" s="5" t="s">
        <v>61</v>
      </c>
      <c r="P30" s="158">
        <v>45291</v>
      </c>
      <c r="Q30" s="159">
        <f t="shared" si="0"/>
        <v>9.0460526315789487</v>
      </c>
      <c r="R30" s="160"/>
      <c r="S30" s="54"/>
      <c r="T30" s="161" t="s">
        <v>92</v>
      </c>
      <c r="U30" s="49">
        <v>246000</v>
      </c>
      <c r="V30" s="33"/>
      <c r="W30" s="59"/>
      <c r="X30" s="58"/>
      <c r="Y30" s="60" t="s">
        <v>82</v>
      </c>
      <c r="AA30" s="34">
        <f t="shared" si="1"/>
        <v>45291</v>
      </c>
      <c r="AC30" s="42" t="s">
        <v>77</v>
      </c>
      <c r="AD30" s="42" t="s">
        <v>80</v>
      </c>
      <c r="AE30" s="42" t="s">
        <v>76</v>
      </c>
      <c r="AF30" s="42" t="s">
        <v>76</v>
      </c>
      <c r="AG30" s="42" t="s">
        <v>76</v>
      </c>
      <c r="AH30" s="42" t="s">
        <v>80</v>
      </c>
      <c r="AI30" s="61"/>
    </row>
    <row r="31" spans="1:35" ht="23.1" customHeight="1" x14ac:dyDescent="0.2">
      <c r="A31" s="32">
        <v>11</v>
      </c>
      <c r="B31" s="42" t="s">
        <v>58</v>
      </c>
      <c r="C31" s="3" t="s">
        <v>59</v>
      </c>
      <c r="D31" s="4" t="s">
        <v>83</v>
      </c>
      <c r="E31" s="4">
        <v>1111111121</v>
      </c>
      <c r="F31" s="3">
        <v>45016</v>
      </c>
      <c r="G31" s="118"/>
      <c r="H31" s="152"/>
      <c r="I31" s="54"/>
      <c r="J31" s="110"/>
      <c r="K31" s="110"/>
      <c r="L31" s="94"/>
      <c r="M31" s="118" t="s">
        <v>125</v>
      </c>
      <c r="N31" s="114"/>
      <c r="O31" s="5" t="s">
        <v>61</v>
      </c>
      <c r="P31" s="158">
        <v>45291</v>
      </c>
      <c r="Q31" s="159">
        <f t="shared" si="0"/>
        <v>9.0460526315789487</v>
      </c>
      <c r="R31" s="160"/>
      <c r="S31" s="158"/>
      <c r="T31" s="161"/>
      <c r="U31" s="49"/>
      <c r="V31" s="33"/>
      <c r="W31" s="59"/>
      <c r="X31" s="58"/>
      <c r="Y31" s="60" t="s">
        <v>82</v>
      </c>
      <c r="AA31" s="34">
        <f t="shared" si="1"/>
        <v>45291</v>
      </c>
      <c r="AC31" s="42" t="s">
        <v>84</v>
      </c>
      <c r="AD31" s="42" t="s">
        <v>84</v>
      </c>
      <c r="AE31" s="42" t="s">
        <v>84</v>
      </c>
      <c r="AF31" s="42" t="s">
        <v>84</v>
      </c>
      <c r="AG31" s="42" t="s">
        <v>84</v>
      </c>
      <c r="AH31" s="42" t="s">
        <v>84</v>
      </c>
      <c r="AI31" s="61" t="s">
        <v>85</v>
      </c>
    </row>
    <row r="32" spans="1:35" ht="23.1" customHeight="1" x14ac:dyDescent="0.2">
      <c r="A32" s="32">
        <v>12</v>
      </c>
      <c r="B32" s="42" t="s">
        <v>58</v>
      </c>
      <c r="C32" s="3" t="s">
        <v>59</v>
      </c>
      <c r="D32" s="4" t="s">
        <v>86</v>
      </c>
      <c r="E32" s="4">
        <v>1111111122</v>
      </c>
      <c r="F32" s="3">
        <v>44867</v>
      </c>
      <c r="G32" s="113"/>
      <c r="H32" s="114"/>
      <c r="I32" s="54"/>
      <c r="J32" s="110"/>
      <c r="K32" s="110"/>
      <c r="L32" s="94"/>
      <c r="M32" s="118" t="s">
        <v>134</v>
      </c>
      <c r="N32" s="114"/>
      <c r="O32" s="5" t="s">
        <v>90</v>
      </c>
      <c r="P32" s="158">
        <v>45291</v>
      </c>
      <c r="Q32" s="159">
        <f t="shared" si="0"/>
        <v>13.947368421052632</v>
      </c>
      <c r="R32" s="160"/>
      <c r="S32" s="158"/>
      <c r="T32" s="161"/>
      <c r="U32" s="49"/>
      <c r="V32" s="33"/>
      <c r="W32" s="59"/>
      <c r="X32" s="58"/>
      <c r="Y32" s="60" t="s">
        <v>82</v>
      </c>
      <c r="AA32" s="34">
        <f t="shared" si="1"/>
        <v>45140</v>
      </c>
      <c r="AC32" s="42" t="s">
        <v>88</v>
      </c>
      <c r="AD32" s="42" t="s">
        <v>88</v>
      </c>
      <c r="AE32" s="42" t="s">
        <v>89</v>
      </c>
      <c r="AF32" s="42" t="s">
        <v>89</v>
      </c>
      <c r="AG32" s="42" t="s">
        <v>89</v>
      </c>
      <c r="AH32" s="42" t="s">
        <v>89</v>
      </c>
      <c r="AI32" s="61"/>
    </row>
    <row r="33" spans="1:35" ht="23.1" customHeight="1" x14ac:dyDescent="0.2">
      <c r="A33" s="32">
        <v>13</v>
      </c>
      <c r="B33" s="42" t="s">
        <v>58</v>
      </c>
      <c r="C33" s="3" t="s">
        <v>59</v>
      </c>
      <c r="D33" s="4" t="s">
        <v>87</v>
      </c>
      <c r="E33" s="4">
        <v>1111111123</v>
      </c>
      <c r="F33" s="3">
        <v>44867</v>
      </c>
      <c r="G33" s="118"/>
      <c r="H33" s="152"/>
      <c r="I33" s="54"/>
      <c r="J33" s="110"/>
      <c r="K33" s="110"/>
      <c r="L33" s="94"/>
      <c r="M33" s="118" t="s">
        <v>134</v>
      </c>
      <c r="N33" s="114"/>
      <c r="O33" s="5" t="s">
        <v>90</v>
      </c>
      <c r="P33" s="158">
        <v>45291</v>
      </c>
      <c r="Q33" s="159">
        <f t="shared" si="0"/>
        <v>13.947368421052632</v>
      </c>
      <c r="R33" s="160"/>
      <c r="S33" s="54"/>
      <c r="T33" s="161"/>
      <c r="U33" s="49"/>
      <c r="V33" s="33"/>
      <c r="W33" s="59"/>
      <c r="X33" s="58"/>
      <c r="Y33" s="60" t="s">
        <v>82</v>
      </c>
      <c r="AA33" s="34">
        <f t="shared" si="1"/>
        <v>45140</v>
      </c>
      <c r="AC33" s="42" t="s">
        <v>89</v>
      </c>
      <c r="AD33" s="42" t="s">
        <v>88</v>
      </c>
      <c r="AE33" s="42" t="s">
        <v>88</v>
      </c>
      <c r="AF33" s="42" t="s">
        <v>88</v>
      </c>
      <c r="AG33" s="42" t="s">
        <v>88</v>
      </c>
      <c r="AH33" s="42" t="s">
        <v>89</v>
      </c>
      <c r="AI33" s="61"/>
    </row>
    <row r="34" spans="1:35" ht="23.1" customHeight="1" x14ac:dyDescent="0.2">
      <c r="A34" s="32">
        <v>14</v>
      </c>
      <c r="B34" s="42"/>
      <c r="C34" s="3"/>
      <c r="D34" s="4"/>
      <c r="E34" s="4"/>
      <c r="F34" s="3"/>
      <c r="G34" s="113"/>
      <c r="H34" s="114"/>
      <c r="I34" s="54"/>
      <c r="J34" s="110"/>
      <c r="K34" s="110"/>
      <c r="L34" s="94"/>
      <c r="M34" s="113"/>
      <c r="N34" s="114"/>
      <c r="O34" s="5"/>
      <c r="P34" s="158"/>
      <c r="Q34" s="159" t="str">
        <f t="shared" si="0"/>
        <v/>
      </c>
      <c r="R34" s="160"/>
      <c r="S34" s="54"/>
      <c r="T34" s="161"/>
      <c r="U34" s="49"/>
      <c r="V34" s="33"/>
      <c r="W34" s="59"/>
      <c r="X34" s="58"/>
      <c r="Y34" s="60"/>
      <c r="AA34" s="34" t="str">
        <f t="shared" si="1"/>
        <v/>
      </c>
      <c r="AC34" s="42"/>
      <c r="AD34" s="42"/>
      <c r="AE34" s="42"/>
      <c r="AF34" s="42"/>
      <c r="AG34" s="42"/>
      <c r="AH34" s="42"/>
      <c r="AI34" s="61"/>
    </row>
    <row r="35" spans="1:35" s="11" customFormat="1" ht="23.1" customHeight="1" x14ac:dyDescent="0.2">
      <c r="A35" s="76">
        <v>15</v>
      </c>
      <c r="B35" s="55"/>
      <c r="C35" s="77"/>
      <c r="D35" s="78"/>
      <c r="E35" s="78"/>
      <c r="F35" s="77"/>
      <c r="G35" s="117"/>
      <c r="H35" s="96"/>
      <c r="I35" s="68"/>
      <c r="J35" s="110"/>
      <c r="K35" s="110"/>
      <c r="L35" s="57"/>
      <c r="M35" s="117"/>
      <c r="N35" s="96"/>
      <c r="O35" s="5"/>
      <c r="P35" s="158"/>
      <c r="Q35" s="159" t="str">
        <f t="shared" si="0"/>
        <v/>
      </c>
      <c r="R35" s="160"/>
      <c r="S35" s="54"/>
      <c r="T35" s="161"/>
      <c r="U35" s="49"/>
      <c r="V35" s="33"/>
      <c r="W35" s="59"/>
      <c r="X35" s="58"/>
      <c r="Y35" s="60"/>
      <c r="Z35"/>
      <c r="AA35" s="34" t="str">
        <f t="shared" si="1"/>
        <v/>
      </c>
      <c r="AB35"/>
      <c r="AC35" s="42"/>
      <c r="AD35" s="42"/>
      <c r="AE35" s="42"/>
      <c r="AF35" s="42"/>
      <c r="AG35" s="42"/>
      <c r="AH35" s="42"/>
      <c r="AI35" s="61"/>
    </row>
    <row r="36" spans="1:35" s="11" customFormat="1" ht="23.1" hidden="1" customHeight="1" x14ac:dyDescent="0.2">
      <c r="A36" s="76">
        <v>16</v>
      </c>
      <c r="B36" s="55"/>
      <c r="C36" s="77"/>
      <c r="D36" s="78"/>
      <c r="E36" s="78"/>
      <c r="F36" s="77"/>
      <c r="G36" s="115"/>
      <c r="H36" s="96"/>
      <c r="I36" s="115"/>
      <c r="J36" s="116"/>
      <c r="K36" s="116"/>
      <c r="L36" s="96"/>
      <c r="M36" s="115"/>
      <c r="N36" s="96"/>
      <c r="O36" s="44"/>
      <c r="P36" s="162"/>
      <c r="Q36" s="166" t="str">
        <f t="shared" si="0"/>
        <v/>
      </c>
      <c r="R36" s="164"/>
      <c r="S36" s="68"/>
      <c r="T36" s="66"/>
      <c r="U36" s="66"/>
      <c r="V36" s="67"/>
      <c r="W36" s="79"/>
      <c r="X36" s="79"/>
      <c r="Y36" s="77"/>
      <c r="AA36" s="80" t="str">
        <f t="shared" si="1"/>
        <v/>
      </c>
      <c r="AC36" s="55"/>
      <c r="AD36" s="55"/>
      <c r="AE36" s="55"/>
      <c r="AF36" s="55"/>
      <c r="AG36" s="55"/>
      <c r="AH36" s="55"/>
      <c r="AI36" s="70"/>
    </row>
    <row r="37" spans="1:35" s="11" customFormat="1" ht="23.1" hidden="1" customHeight="1" x14ac:dyDescent="0.2">
      <c r="A37" s="76">
        <v>17</v>
      </c>
      <c r="B37" s="55"/>
      <c r="C37" s="77"/>
      <c r="D37" s="78"/>
      <c r="E37" s="78"/>
      <c r="F37" s="77"/>
      <c r="G37" s="115"/>
      <c r="H37" s="96"/>
      <c r="I37" s="115"/>
      <c r="J37" s="116"/>
      <c r="K37" s="116"/>
      <c r="L37" s="96"/>
      <c r="M37" s="115"/>
      <c r="N37" s="96"/>
      <c r="O37" s="44"/>
      <c r="P37" s="162"/>
      <c r="Q37" s="166" t="str">
        <f t="shared" si="0"/>
        <v/>
      </c>
      <c r="R37" s="164"/>
      <c r="S37" s="68"/>
      <c r="T37" s="66"/>
      <c r="U37" s="66"/>
      <c r="V37" s="67"/>
      <c r="W37" s="79"/>
      <c r="X37" s="79"/>
      <c r="Y37" s="77"/>
      <c r="AA37" s="80" t="str">
        <f t="shared" si="1"/>
        <v/>
      </c>
      <c r="AC37" s="55"/>
      <c r="AD37" s="55"/>
      <c r="AE37" s="55"/>
      <c r="AF37" s="55"/>
      <c r="AG37" s="55"/>
      <c r="AH37" s="55"/>
      <c r="AI37" s="70"/>
    </row>
    <row r="38" spans="1:35" s="11" customFormat="1" ht="23.1" hidden="1" customHeight="1" x14ac:dyDescent="0.2">
      <c r="A38" s="76">
        <v>18</v>
      </c>
      <c r="B38" s="55"/>
      <c r="C38" s="77"/>
      <c r="D38" s="78"/>
      <c r="E38" s="78"/>
      <c r="F38" s="77"/>
      <c r="G38" s="115"/>
      <c r="H38" s="96"/>
      <c r="I38" s="115"/>
      <c r="J38" s="116"/>
      <c r="K38" s="116"/>
      <c r="L38" s="96"/>
      <c r="M38" s="115"/>
      <c r="N38" s="96"/>
      <c r="O38" s="44"/>
      <c r="P38" s="162"/>
      <c r="Q38" s="166" t="str">
        <f t="shared" si="0"/>
        <v/>
      </c>
      <c r="R38" s="164"/>
      <c r="S38" s="68"/>
      <c r="T38" s="66"/>
      <c r="U38" s="66"/>
      <c r="V38" s="67"/>
      <c r="W38" s="79"/>
      <c r="X38" s="79"/>
      <c r="Y38" s="77"/>
      <c r="AA38" s="80" t="str">
        <f t="shared" si="1"/>
        <v/>
      </c>
      <c r="AC38" s="55"/>
      <c r="AD38" s="55"/>
      <c r="AE38" s="55"/>
      <c r="AF38" s="55"/>
      <c r="AG38" s="55"/>
      <c r="AH38" s="55"/>
      <c r="AI38" s="70"/>
    </row>
    <row r="39" spans="1:35" s="11" customFormat="1" ht="23.1" hidden="1" customHeight="1" x14ac:dyDescent="0.2">
      <c r="A39" s="76">
        <v>19</v>
      </c>
      <c r="B39" s="55"/>
      <c r="C39" s="77"/>
      <c r="D39" s="78"/>
      <c r="E39" s="78"/>
      <c r="F39" s="77"/>
      <c r="G39" s="115"/>
      <c r="H39" s="96"/>
      <c r="I39" s="115"/>
      <c r="J39" s="116"/>
      <c r="K39" s="116"/>
      <c r="L39" s="96"/>
      <c r="M39" s="115"/>
      <c r="N39" s="96"/>
      <c r="O39" s="44"/>
      <c r="P39" s="162"/>
      <c r="Q39" s="166" t="str">
        <f t="shared" si="0"/>
        <v/>
      </c>
      <c r="R39" s="164"/>
      <c r="S39" s="68"/>
      <c r="T39" s="66"/>
      <c r="U39" s="66"/>
      <c r="V39" s="67"/>
      <c r="W39" s="79"/>
      <c r="X39" s="79"/>
      <c r="Y39" s="77"/>
      <c r="AA39" s="80" t="str">
        <f t="shared" si="1"/>
        <v/>
      </c>
      <c r="AC39" s="55"/>
      <c r="AD39" s="55"/>
      <c r="AE39" s="55"/>
      <c r="AF39" s="55"/>
      <c r="AG39" s="55"/>
      <c r="AH39" s="55"/>
      <c r="AI39" s="70"/>
    </row>
    <row r="40" spans="1:35" s="11" customFormat="1" ht="23.1" hidden="1" customHeight="1" x14ac:dyDescent="0.2">
      <c r="A40" s="76">
        <v>20</v>
      </c>
      <c r="B40" s="55"/>
      <c r="C40" s="77"/>
      <c r="D40" s="78"/>
      <c r="E40" s="78"/>
      <c r="F40" s="77"/>
      <c r="G40" s="115"/>
      <c r="H40" s="96"/>
      <c r="I40" s="115"/>
      <c r="J40" s="116"/>
      <c r="K40" s="116"/>
      <c r="L40" s="96"/>
      <c r="M40" s="115"/>
      <c r="N40" s="96"/>
      <c r="O40" s="44"/>
      <c r="P40" s="162"/>
      <c r="Q40" s="166" t="str">
        <f t="shared" si="0"/>
        <v/>
      </c>
      <c r="R40" s="164"/>
      <c r="S40" s="68"/>
      <c r="T40" s="66"/>
      <c r="U40" s="66"/>
      <c r="V40" s="67"/>
      <c r="W40" s="79"/>
      <c r="X40" s="79"/>
      <c r="Y40" s="77"/>
      <c r="AA40" s="80" t="str">
        <f t="shared" si="1"/>
        <v/>
      </c>
      <c r="AC40" s="55"/>
      <c r="AD40" s="55"/>
      <c r="AE40" s="55"/>
      <c r="AF40" s="55"/>
      <c r="AG40" s="55"/>
      <c r="AH40" s="55"/>
      <c r="AI40" s="70"/>
    </row>
    <row r="41" spans="1:35" s="11" customFormat="1" ht="3" customHeight="1" x14ac:dyDescent="0.2">
      <c r="A41" s="47"/>
      <c r="B41" s="81"/>
      <c r="C41" s="82"/>
      <c r="D41" s="83"/>
      <c r="E41" s="83"/>
      <c r="F41" s="82"/>
      <c r="G41" s="81"/>
      <c r="H41" s="81"/>
      <c r="I41" s="81"/>
      <c r="J41" s="81"/>
      <c r="K41" s="81"/>
      <c r="L41" s="81"/>
      <c r="M41" s="81"/>
      <c r="N41" s="81"/>
      <c r="O41" s="81"/>
      <c r="P41" s="84"/>
      <c r="Q41" s="85"/>
      <c r="R41" s="86"/>
      <c r="S41" s="85"/>
      <c r="T41" s="87"/>
      <c r="U41" s="88"/>
      <c r="V41" s="88"/>
      <c r="W41" s="45"/>
      <c r="X41" s="45"/>
      <c r="Y41" s="89"/>
      <c r="AC41" s="47"/>
      <c r="AD41" s="47"/>
      <c r="AE41" s="47"/>
      <c r="AF41" s="47"/>
      <c r="AG41" s="47"/>
      <c r="AH41" s="47"/>
    </row>
    <row r="42" spans="1:35" s="11" customFormat="1" ht="14.25" customHeight="1" x14ac:dyDescent="0.2">
      <c r="B42" s="2"/>
      <c r="C42" s="90"/>
      <c r="D42" s="90"/>
      <c r="E42" s="90"/>
      <c r="F42" s="90"/>
      <c r="G42" s="91"/>
      <c r="H42" s="91"/>
      <c r="I42" s="91"/>
      <c r="J42" s="91"/>
      <c r="K42" s="91"/>
      <c r="L42" s="91"/>
      <c r="M42" s="91"/>
      <c r="N42" s="91"/>
      <c r="O42" s="90"/>
      <c r="P42" s="91"/>
      <c r="R42" s="62" t="s">
        <v>110</v>
      </c>
      <c r="S42" s="47"/>
      <c r="T42" s="47"/>
      <c r="U42" s="47"/>
      <c r="V42" s="47"/>
      <c r="W42" s="62" t="s">
        <v>53</v>
      </c>
      <c r="X42" s="47"/>
      <c r="Y42" s="47"/>
      <c r="Z42" s="47"/>
    </row>
    <row r="43" spans="1:35" s="11" customFormat="1" ht="21.75" customHeight="1" x14ac:dyDescent="0.2">
      <c r="B43" s="148" t="s">
        <v>47</v>
      </c>
      <c r="C43" s="112"/>
      <c r="D43" s="55"/>
      <c r="E43" s="55"/>
      <c r="F43" s="55"/>
      <c r="G43" s="7">
        <f>SUBTOTAL(3,G21:G40)</f>
        <v>1</v>
      </c>
      <c r="H43" s="43" t="s">
        <v>117</v>
      </c>
      <c r="I43" s="7"/>
      <c r="J43" s="37">
        <f>SUBTOTAL(3,J21:J40)</f>
        <v>5</v>
      </c>
      <c r="K43" s="37" t="s">
        <v>48</v>
      </c>
      <c r="L43" s="57"/>
      <c r="M43" s="7">
        <f>SUBTOTAL(3,M21:M40)</f>
        <v>12</v>
      </c>
      <c r="N43" s="43" t="s">
        <v>50</v>
      </c>
      <c r="O43" s="149" t="s">
        <v>4</v>
      </c>
      <c r="P43" s="150"/>
      <c r="R43" s="44" t="s">
        <v>21</v>
      </c>
      <c r="S43" s="44" t="s">
        <v>23</v>
      </c>
      <c r="T43" s="95" t="s">
        <v>20</v>
      </c>
      <c r="U43" s="96"/>
      <c r="V43" s="50"/>
      <c r="W43" s="44" t="s">
        <v>21</v>
      </c>
      <c r="X43" s="44" t="s">
        <v>23</v>
      </c>
      <c r="Y43" s="111" t="s">
        <v>20</v>
      </c>
      <c r="Z43" s="112"/>
      <c r="AA43" s="109"/>
    </row>
    <row r="44" spans="1:35" s="11" customFormat="1" ht="21.75" customHeight="1" x14ac:dyDescent="0.2">
      <c r="B44" s="112" t="s">
        <v>2</v>
      </c>
      <c r="C44" s="112"/>
      <c r="D44" s="55"/>
      <c r="E44" s="55"/>
      <c r="F44" s="55"/>
      <c r="G44" s="37" t="s">
        <v>3</v>
      </c>
      <c r="H44" s="43"/>
      <c r="I44" s="7"/>
      <c r="J44" s="37" t="s">
        <v>3</v>
      </c>
      <c r="K44" s="56"/>
      <c r="L44" s="57"/>
      <c r="M44" s="7">
        <v>5</v>
      </c>
      <c r="N44" s="43" t="s">
        <v>51</v>
      </c>
      <c r="O44" s="151" t="s">
        <v>136</v>
      </c>
      <c r="P44" s="150"/>
      <c r="R44" s="46">
        <v>80000</v>
      </c>
      <c r="S44" s="40">
        <f>COUNTIF(U21:U40,"80000")</f>
        <v>0</v>
      </c>
      <c r="T44" s="97">
        <f>R44*S44</f>
        <v>0</v>
      </c>
      <c r="U44" s="98"/>
      <c r="V44" s="35"/>
      <c r="W44" s="46">
        <v>175000</v>
      </c>
      <c r="X44" s="40">
        <f>COUNTIF(U21:U40,"175000")</f>
        <v>0</v>
      </c>
      <c r="Y44" s="107">
        <f>W44*X44</f>
        <v>0</v>
      </c>
      <c r="Z44" s="108"/>
      <c r="AA44" s="109"/>
    </row>
    <row r="45" spans="1:35" s="11" customFormat="1" ht="21.75" customHeight="1" x14ac:dyDescent="0.2">
      <c r="B45" s="148" t="s">
        <v>93</v>
      </c>
      <c r="C45" s="112"/>
      <c r="D45" s="55"/>
      <c r="E45" s="55"/>
      <c r="F45" s="55"/>
      <c r="G45" s="37" t="s">
        <v>3</v>
      </c>
      <c r="H45" s="43"/>
      <c r="I45" s="7"/>
      <c r="J45" s="37" t="s">
        <v>3</v>
      </c>
      <c r="K45" s="56"/>
      <c r="L45" s="57"/>
      <c r="M45" s="7">
        <f>M43-J43-M44</f>
        <v>2</v>
      </c>
      <c r="N45" s="43" t="s">
        <v>52</v>
      </c>
      <c r="O45" s="149" t="s">
        <v>44</v>
      </c>
      <c r="P45" s="150"/>
      <c r="R45" s="46">
        <v>100000</v>
      </c>
      <c r="S45" s="40">
        <f>COUNTIF(U21:U40,"100000")</f>
        <v>0</v>
      </c>
      <c r="T45" s="97">
        <f>R45*S45</f>
        <v>0</v>
      </c>
      <c r="U45" s="98"/>
      <c r="V45" s="35"/>
      <c r="W45" s="46">
        <v>246000</v>
      </c>
      <c r="X45" s="40">
        <f>COUNTIF(U21:U40,"246000")</f>
        <v>2</v>
      </c>
      <c r="Y45" s="107">
        <f>W45*X45</f>
        <v>492000</v>
      </c>
      <c r="Z45" s="108"/>
      <c r="AA45" s="109"/>
    </row>
    <row r="46" spans="1:35" s="11" customFormat="1" ht="21.75" customHeight="1" x14ac:dyDescent="0.2">
      <c r="B46" s="41" t="s">
        <v>111</v>
      </c>
      <c r="C46" s="47"/>
      <c r="D46" s="47"/>
      <c r="E46" s="47"/>
      <c r="F46" s="47"/>
      <c r="G46" s="48"/>
      <c r="H46" s="48"/>
      <c r="I46" s="48"/>
      <c r="J46" s="47"/>
      <c r="K46" s="48"/>
      <c r="L46" s="47"/>
      <c r="M46" s="48"/>
      <c r="N46" s="48"/>
      <c r="O46" s="45"/>
      <c r="P46" s="45"/>
      <c r="R46" s="55" t="s">
        <v>22</v>
      </c>
      <c r="S46" s="40">
        <f>S44+S45</f>
        <v>0</v>
      </c>
      <c r="T46" s="97">
        <f>T44+T45</f>
        <v>0</v>
      </c>
      <c r="U46" s="98"/>
      <c r="V46" s="35"/>
      <c r="W46" s="55" t="s">
        <v>22</v>
      </c>
      <c r="X46" s="40">
        <f>X44+X45</f>
        <v>2</v>
      </c>
      <c r="Y46" s="107">
        <f>Y44+Y45</f>
        <v>492000</v>
      </c>
      <c r="Z46" s="108"/>
      <c r="AA46" s="109"/>
    </row>
    <row r="47" spans="1:35" s="11" customFormat="1" ht="3.6" customHeight="1" x14ac:dyDescent="0.2">
      <c r="B47" s="41"/>
      <c r="C47" s="47"/>
      <c r="D47" s="47"/>
      <c r="E47" s="47"/>
      <c r="F47" s="47"/>
      <c r="G47" s="48"/>
      <c r="H47" s="48"/>
      <c r="I47" s="48"/>
      <c r="J47" s="47"/>
      <c r="K47" s="48"/>
      <c r="L47" s="47"/>
      <c r="M47" s="48"/>
      <c r="N47" s="48"/>
      <c r="O47" s="45"/>
      <c r="P47" s="45"/>
      <c r="R47" s="47"/>
      <c r="S47" s="51"/>
      <c r="T47" s="52"/>
      <c r="U47" s="48"/>
      <c r="V47" s="35"/>
      <c r="W47" s="47"/>
      <c r="X47" s="51"/>
      <c r="Y47" s="35"/>
      <c r="Z47" s="92"/>
    </row>
    <row r="48" spans="1:35" s="11" customFormat="1" ht="11.25" customHeight="1" x14ac:dyDescent="0.2">
      <c r="A48" s="36" t="s">
        <v>16</v>
      </c>
      <c r="B48" s="93"/>
      <c r="C48" s="36" t="s">
        <v>15</v>
      </c>
      <c r="D48" s="36"/>
      <c r="E48" s="36"/>
      <c r="F48" s="36"/>
      <c r="G48" s="36"/>
      <c r="H48" s="36"/>
      <c r="I48" s="36"/>
      <c r="J48" s="36"/>
      <c r="K48" s="36"/>
      <c r="L48" s="36"/>
      <c r="M48" s="36"/>
      <c r="N48" s="36"/>
      <c r="O48" s="36"/>
      <c r="P48" s="36"/>
      <c r="Q48" s="36"/>
      <c r="R48" s="36"/>
      <c r="S48" s="36"/>
      <c r="T48" s="36"/>
      <c r="U48" s="36"/>
      <c r="V48" s="36"/>
    </row>
    <row r="49" spans="1:22" s="11" customFormat="1" ht="11.25" customHeight="1" x14ac:dyDescent="0.2">
      <c r="A49" s="36"/>
      <c r="B49" s="93"/>
      <c r="C49" s="36" t="s">
        <v>56</v>
      </c>
      <c r="D49" s="36"/>
      <c r="E49" s="36"/>
      <c r="F49" s="36"/>
      <c r="G49" s="36"/>
      <c r="H49" s="36"/>
      <c r="I49" s="36"/>
      <c r="J49" s="36"/>
      <c r="K49" s="36"/>
      <c r="L49" s="36"/>
      <c r="M49" s="36"/>
      <c r="N49" s="36"/>
      <c r="O49" s="36"/>
      <c r="P49" s="36"/>
      <c r="Q49" s="36"/>
      <c r="R49" s="36"/>
      <c r="S49" s="36"/>
      <c r="T49" s="36"/>
      <c r="U49" s="36"/>
      <c r="V49" s="36"/>
    </row>
    <row r="50" spans="1:22" s="11" customFormat="1" ht="11.25" customHeight="1" x14ac:dyDescent="0.2">
      <c r="A50" s="36"/>
      <c r="B50" s="93"/>
      <c r="C50" s="36" t="s">
        <v>55</v>
      </c>
      <c r="D50" s="36"/>
      <c r="E50" s="36"/>
      <c r="F50" s="36"/>
      <c r="G50" s="36"/>
      <c r="H50" s="36"/>
      <c r="I50" s="36"/>
      <c r="J50" s="36"/>
      <c r="K50" s="36"/>
      <c r="L50" s="36"/>
      <c r="M50" s="36"/>
      <c r="N50" s="36"/>
      <c r="O50" s="36"/>
      <c r="P50" s="36"/>
      <c r="Q50" s="36"/>
      <c r="R50" s="36"/>
      <c r="S50" s="36"/>
      <c r="T50" s="36"/>
      <c r="U50" s="36"/>
      <c r="V50" s="36"/>
    </row>
    <row r="51" spans="1:22" s="11" customFormat="1" ht="11.25" customHeight="1" x14ac:dyDescent="0.2">
      <c r="A51" s="36"/>
      <c r="B51" s="93"/>
      <c r="C51" s="36" t="s">
        <v>94</v>
      </c>
      <c r="D51" s="36"/>
      <c r="E51" s="36"/>
      <c r="F51" s="36"/>
      <c r="G51" s="36"/>
      <c r="H51" s="36"/>
      <c r="I51" s="36"/>
      <c r="J51" s="36"/>
      <c r="K51" s="36"/>
      <c r="L51" s="36"/>
      <c r="M51" s="36"/>
      <c r="N51" s="36"/>
      <c r="O51" s="36"/>
      <c r="P51" s="36"/>
      <c r="Q51" s="36"/>
      <c r="R51" s="36"/>
      <c r="S51" s="36"/>
      <c r="T51" s="36"/>
      <c r="U51" s="36"/>
    </row>
    <row r="52" spans="1:22" s="11" customFormat="1" ht="11.25" customHeight="1" x14ac:dyDescent="0.2">
      <c r="A52" s="36"/>
      <c r="B52" s="93"/>
      <c r="C52" s="36" t="s">
        <v>95</v>
      </c>
      <c r="D52" s="36"/>
      <c r="E52" s="36"/>
      <c r="F52" s="36"/>
      <c r="G52" s="36"/>
      <c r="H52" s="36"/>
      <c r="I52" s="36"/>
      <c r="J52" s="36"/>
      <c r="K52" s="36"/>
      <c r="L52" s="36"/>
      <c r="M52" s="36"/>
      <c r="N52" s="36"/>
      <c r="O52" s="36"/>
      <c r="P52" s="36"/>
      <c r="Q52" s="36"/>
      <c r="R52" s="36"/>
      <c r="S52" s="36"/>
      <c r="T52" s="36"/>
      <c r="U52" s="36"/>
      <c r="V52" s="36"/>
    </row>
    <row r="53" spans="1:22" s="11" customFormat="1" ht="11.25" customHeight="1" x14ac:dyDescent="0.2">
      <c r="A53" s="36"/>
      <c r="B53" s="93"/>
      <c r="C53" s="36" t="s">
        <v>96</v>
      </c>
      <c r="D53" s="36"/>
      <c r="E53" s="36"/>
      <c r="F53" s="36"/>
      <c r="G53" s="36"/>
      <c r="H53" s="36"/>
      <c r="I53" s="36"/>
      <c r="J53" s="36"/>
      <c r="K53" s="36"/>
      <c r="L53" s="36"/>
      <c r="M53" s="36"/>
      <c r="N53" s="36"/>
      <c r="O53" s="36"/>
      <c r="P53" s="36"/>
      <c r="Q53" s="36"/>
      <c r="R53" s="36"/>
      <c r="S53" s="36"/>
      <c r="T53" s="36"/>
      <c r="U53" s="36"/>
    </row>
    <row r="54" spans="1:22" s="11" customFormat="1" ht="11.25" customHeight="1" x14ac:dyDescent="0.2">
      <c r="A54" s="36"/>
      <c r="B54" s="93"/>
      <c r="C54" s="36" t="s">
        <v>97</v>
      </c>
      <c r="D54" s="36"/>
      <c r="E54" s="36"/>
      <c r="F54" s="36"/>
      <c r="G54" s="36"/>
      <c r="H54" s="36"/>
      <c r="I54" s="36"/>
      <c r="J54" s="36"/>
      <c r="K54" s="36"/>
      <c r="L54" s="36"/>
      <c r="M54" s="36"/>
      <c r="N54" s="36"/>
      <c r="O54" s="36"/>
      <c r="P54" s="36"/>
      <c r="Q54" s="36"/>
      <c r="R54" s="36"/>
      <c r="S54" s="36"/>
      <c r="T54" s="36"/>
      <c r="U54" s="36"/>
    </row>
    <row r="55" spans="1:22" s="11" customFormat="1" ht="11.25" customHeight="1" x14ac:dyDescent="0.2">
      <c r="A55" s="36"/>
      <c r="B55" s="93"/>
      <c r="C55" s="36" t="s">
        <v>112</v>
      </c>
      <c r="D55" s="36"/>
      <c r="E55" s="36"/>
      <c r="F55" s="36"/>
      <c r="G55" s="36"/>
      <c r="H55" s="36"/>
      <c r="I55" s="36"/>
      <c r="J55" s="36"/>
      <c r="K55" s="36"/>
      <c r="L55" s="36"/>
      <c r="M55" s="36"/>
      <c r="N55" s="36"/>
      <c r="O55" s="36"/>
      <c r="P55" s="36"/>
      <c r="Q55" s="36"/>
      <c r="R55" s="36"/>
      <c r="S55" s="36"/>
      <c r="T55" s="36"/>
      <c r="U55" s="36"/>
      <c r="V55" s="36"/>
    </row>
    <row r="56" spans="1:22" s="11" customFormat="1" x14ac:dyDescent="0.2">
      <c r="C56" s="36" t="s">
        <v>113</v>
      </c>
    </row>
    <row r="57" spans="1:22" s="11" customFormat="1" x14ac:dyDescent="0.2">
      <c r="C57" s="36" t="s">
        <v>114</v>
      </c>
    </row>
    <row r="58" spans="1:22" s="11" customFormat="1" x14ac:dyDescent="0.2">
      <c r="C58" s="36" t="s">
        <v>115</v>
      </c>
    </row>
    <row r="59" spans="1:22" s="11" customFormat="1" x14ac:dyDescent="0.2">
      <c r="C59" s="36" t="s">
        <v>116</v>
      </c>
    </row>
  </sheetData>
  <autoFilter ref="A20:AI40" xr:uid="{00000000-0009-0000-0000-000000000000}">
    <filterColumn colId="10" showButton="0"/>
    <filterColumn colId="12" showButton="0"/>
  </autoFilter>
  <mergeCells count="118">
    <mergeCell ref="K11:L11"/>
    <mergeCell ref="M11:N11"/>
    <mergeCell ref="G12:H12"/>
    <mergeCell ref="I12:J12"/>
    <mergeCell ref="K12:L12"/>
    <mergeCell ref="M12:N12"/>
    <mergeCell ref="P7:Q7"/>
    <mergeCell ref="G14:N14"/>
    <mergeCell ref="O14:S14"/>
    <mergeCell ref="T14:U18"/>
    <mergeCell ref="G15:J15"/>
    <mergeCell ref="K15:N15"/>
    <mergeCell ref="O15:Q15"/>
    <mergeCell ref="R15:S15"/>
    <mergeCell ref="G16:H18"/>
    <mergeCell ref="I16:J16"/>
    <mergeCell ref="K16:L16"/>
    <mergeCell ref="R7:S7"/>
    <mergeCell ref="P9:Q9"/>
    <mergeCell ref="R9:S9"/>
    <mergeCell ref="G10:H10"/>
    <mergeCell ref="I10:J10"/>
    <mergeCell ref="K10:L10"/>
    <mergeCell ref="M10:N10"/>
    <mergeCell ref="G11:H11"/>
    <mergeCell ref="I11:J11"/>
    <mergeCell ref="T19:T20"/>
    <mergeCell ref="U19:U20"/>
    <mergeCell ref="G20:H20"/>
    <mergeCell ref="I20:J20"/>
    <mergeCell ref="K20:L20"/>
    <mergeCell ref="M20:N20"/>
    <mergeCell ref="I17:J18"/>
    <mergeCell ref="K17:L18"/>
    <mergeCell ref="G19:H19"/>
    <mergeCell ref="I19:J19"/>
    <mergeCell ref="K19:L19"/>
    <mergeCell ref="M19:N19"/>
    <mergeCell ref="M16:N18"/>
    <mergeCell ref="O16:O18"/>
    <mergeCell ref="P16:P18"/>
    <mergeCell ref="Q16:Q18"/>
    <mergeCell ref="R16:R18"/>
    <mergeCell ref="S16:S18"/>
    <mergeCell ref="G23:H23"/>
    <mergeCell ref="J23:K23"/>
    <mergeCell ref="M23:N23"/>
    <mergeCell ref="G24:H24"/>
    <mergeCell ref="J24:K24"/>
    <mergeCell ref="M24:N24"/>
    <mergeCell ref="G21:H21"/>
    <mergeCell ref="J21:K21"/>
    <mergeCell ref="M21:N21"/>
    <mergeCell ref="G22:H22"/>
    <mergeCell ref="J22:K22"/>
    <mergeCell ref="M22:N22"/>
    <mergeCell ref="G27:H27"/>
    <mergeCell ref="J27:K27"/>
    <mergeCell ref="M27:N27"/>
    <mergeCell ref="G28:H28"/>
    <mergeCell ref="J28:K28"/>
    <mergeCell ref="M28:N28"/>
    <mergeCell ref="G25:H25"/>
    <mergeCell ref="J25:K25"/>
    <mergeCell ref="M25:N25"/>
    <mergeCell ref="G26:H26"/>
    <mergeCell ref="J26:K26"/>
    <mergeCell ref="M26:N26"/>
    <mergeCell ref="G31:H31"/>
    <mergeCell ref="J31:K31"/>
    <mergeCell ref="M31:N31"/>
    <mergeCell ref="G32:H32"/>
    <mergeCell ref="J32:K32"/>
    <mergeCell ref="M32:N32"/>
    <mergeCell ref="G29:H29"/>
    <mergeCell ref="J29:K29"/>
    <mergeCell ref="M29:N29"/>
    <mergeCell ref="G30:H30"/>
    <mergeCell ref="J30:K30"/>
    <mergeCell ref="M30:N30"/>
    <mergeCell ref="G35:H35"/>
    <mergeCell ref="J35:K35"/>
    <mergeCell ref="M35:N35"/>
    <mergeCell ref="G36:H36"/>
    <mergeCell ref="I36:L36"/>
    <mergeCell ref="M36:N36"/>
    <mergeCell ref="G33:H33"/>
    <mergeCell ref="J33:K33"/>
    <mergeCell ref="M33:N33"/>
    <mergeCell ref="G34:H34"/>
    <mergeCell ref="J34:K34"/>
    <mergeCell ref="M34:N34"/>
    <mergeCell ref="G39:H39"/>
    <mergeCell ref="I39:L39"/>
    <mergeCell ref="M39:N39"/>
    <mergeCell ref="G40:H40"/>
    <mergeCell ref="I40:L40"/>
    <mergeCell ref="M40:N40"/>
    <mergeCell ref="G37:H37"/>
    <mergeCell ref="I37:L37"/>
    <mergeCell ref="M37:N37"/>
    <mergeCell ref="G38:H38"/>
    <mergeCell ref="I38:L38"/>
    <mergeCell ref="M38:N38"/>
    <mergeCell ref="B45:C45"/>
    <mergeCell ref="O45:P45"/>
    <mergeCell ref="T45:U45"/>
    <mergeCell ref="Y45:AA45"/>
    <mergeCell ref="T46:U46"/>
    <mergeCell ref="Y46:AA46"/>
    <mergeCell ref="B43:C43"/>
    <mergeCell ref="O43:P43"/>
    <mergeCell ref="T43:U43"/>
    <mergeCell ref="Y43:AA43"/>
    <mergeCell ref="B44:C44"/>
    <mergeCell ref="O44:P44"/>
    <mergeCell ref="T44:U44"/>
    <mergeCell ref="Y44:AA44"/>
  </mergeCells>
  <phoneticPr fontId="15"/>
  <pageMargins left="0.19685039370078741" right="0.19685039370078741" top="0.19685039370078741" bottom="0.31496062992125984" header="0.19685039370078741" footer="0.19685039370078741"/>
  <pageSetup paperSize="9" scale="66" firstPageNumber="33" fitToHeight="0" orientation="landscape" useFirstPageNumber="1" r:id="rId1"/>
  <headerFooter>
    <oddFooter>&amp;C&amp;"ＭＳ 明朝,標準"&amp;16 39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繁殖雌牛台帳</vt:lpstr>
      <vt:lpstr>記載例（両事業参加）</vt:lpstr>
      <vt:lpstr>記載例（補完事業のみ参加）</vt:lpstr>
      <vt:lpstr>記載例（加速化業のみ参加）</vt:lpstr>
      <vt:lpstr>'記載例（加速化業のみ参加）'!Print_Area</vt:lpstr>
      <vt:lpstr>'記載例（補完事業のみ参加）'!Print_Area</vt:lpstr>
      <vt:lpstr>'記載例（両事業参加）'!Print_Area</vt:lpstr>
      <vt:lpstr>繁殖雌牛台帳!Print_Area</vt:lpstr>
      <vt:lpstr>'記載例（加速化業のみ参加）'!Print_Titles</vt:lpstr>
      <vt:lpstr>'記載例（補完事業のみ参加）'!Print_Titles</vt:lpstr>
      <vt:lpstr>'記載例（両事業参加）'!Print_Titles</vt:lpstr>
      <vt:lpstr>繁殖雌牛台帳!Print_Titles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大川康博</dc:creator>
  <cp:lastModifiedBy>畜産会 長野県</cp:lastModifiedBy>
  <cp:lastPrinted>2023-07-28T04:35:44Z</cp:lastPrinted>
  <dcterms:created xsi:type="dcterms:W3CDTF">2015-02-09T11:35:39Z</dcterms:created>
  <dcterms:modified xsi:type="dcterms:W3CDTF">2023-10-16T05:31:50Z</dcterms:modified>
</cp:coreProperties>
</file>